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9945" windowHeight="8940" tabRatio="782"/>
  </bookViews>
  <sheets>
    <sheet name="CONSOLIDATED BUDGET" sheetId="9" r:id="rId1"/>
    <sheet name="Provider Module" sheetId="1" r:id="rId2"/>
    <sheet name="Evidence Module" sheetId="4" r:id="rId3"/>
    <sheet name="Best Practice Module" sheetId="5" r:id="rId4"/>
    <sheet name="Workforce Module" sheetId="6" r:id="rId5"/>
    <sheet name="Participant Module" sheetId="7" r:id="rId6"/>
    <sheet name="Flightdeck Module" sheetId="8" r:id="rId7"/>
    <sheet name="Budget Justifications" sheetId="2" r:id="rId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 i="9" l="1"/>
  <c r="D37" i="9"/>
  <c r="C32" i="9"/>
  <c r="C37" i="9"/>
  <c r="D50" i="1" l="1"/>
  <c r="D50" i="4"/>
  <c r="D45" i="9" s="1"/>
  <c r="C50" i="4"/>
  <c r="C45" i="9" s="1"/>
  <c r="D50" i="5"/>
  <c r="D46" i="9" s="1"/>
  <c r="C50" i="5"/>
  <c r="D50" i="6"/>
  <c r="D47" i="9" s="1"/>
  <c r="C50" i="6"/>
  <c r="C47" i="9" s="1"/>
  <c r="D50" i="7"/>
  <c r="D48" i="9" s="1"/>
  <c r="C50" i="7"/>
  <c r="C48" i="9" s="1"/>
  <c r="D50" i="8"/>
  <c r="C50" i="8"/>
  <c r="C49" i="9" s="1"/>
  <c r="C50" i="1"/>
  <c r="B50" i="1"/>
  <c r="B50" i="4"/>
  <c r="B45" i="9" s="1"/>
  <c r="B50" i="5"/>
  <c r="B50" i="6"/>
  <c r="B47" i="9" s="1"/>
  <c r="B50" i="7"/>
  <c r="B48" i="9" s="1"/>
  <c r="B50" i="8"/>
  <c r="B49" i="9" s="1"/>
  <c r="D49" i="9"/>
  <c r="C46" i="9"/>
  <c r="B28" i="9" l="1"/>
  <c r="B46" i="9"/>
  <c r="B30" i="9" l="1"/>
  <c r="C30" i="9"/>
  <c r="D30" i="9"/>
  <c r="B31" i="9"/>
  <c r="C31" i="9"/>
  <c r="D31" i="9"/>
  <c r="B32" i="9"/>
  <c r="D41" i="9"/>
  <c r="B37" i="9"/>
  <c r="B41" i="9" s="1"/>
  <c r="D20" i="9"/>
  <c r="C24" i="8"/>
  <c r="C20" i="9"/>
  <c r="B34" i="4"/>
  <c r="D41" i="8"/>
  <c r="C41" i="8"/>
  <c r="B41" i="8"/>
  <c r="D41" i="7"/>
  <c r="C41" i="7"/>
  <c r="B41" i="7"/>
  <c r="D41" i="6"/>
  <c r="C41" i="6"/>
  <c r="B41" i="6"/>
  <c r="D41" i="5"/>
  <c r="C41" i="5"/>
  <c r="B41" i="5"/>
  <c r="C34" i="5"/>
  <c r="D41" i="4"/>
  <c r="C41" i="4"/>
  <c r="B41" i="4"/>
  <c r="B20" i="9"/>
  <c r="C34" i="7" l="1"/>
  <c r="C34" i="8"/>
  <c r="C14" i="8" s="1"/>
  <c r="C34" i="6"/>
  <c r="D28" i="9"/>
  <c r="C41" i="9"/>
  <c r="C28" i="9"/>
  <c r="C29" i="9"/>
  <c r="D29" i="9"/>
  <c r="D34" i="8"/>
  <c r="B34" i="7"/>
  <c r="B34" i="6"/>
  <c r="B34" i="8"/>
  <c r="C51" i="8" l="1"/>
  <c r="B27" i="9"/>
  <c r="B24" i="8"/>
  <c r="B51" i="8" s="1"/>
  <c r="D34" i="6"/>
  <c r="D34" i="4"/>
  <c r="D34" i="5"/>
  <c r="D34" i="7" l="1"/>
  <c r="B14" i="8"/>
  <c r="C34" i="4"/>
  <c r="C27" i="9" l="1"/>
  <c r="D24" i="5" l="1"/>
  <c r="C34" i="9"/>
  <c r="D24" i="6"/>
  <c r="D24" i="4"/>
  <c r="D17" i="9" l="1"/>
  <c r="D14" i="5"/>
  <c r="D51" i="5"/>
  <c r="D51" i="6"/>
  <c r="D14" i="6"/>
  <c r="D51" i="4"/>
  <c r="D14" i="4"/>
  <c r="D18" i="9" l="1"/>
  <c r="D24" i="8"/>
  <c r="D24" i="7"/>
  <c r="D19" i="9" l="1"/>
  <c r="D24" i="9" s="1"/>
  <c r="D14" i="8"/>
  <c r="D51" i="8"/>
  <c r="B17" i="9"/>
  <c r="D51" i="7"/>
  <c r="D14" i="7"/>
  <c r="B24" i="4"/>
  <c r="B51" i="4" s="1"/>
  <c r="C17" i="9" l="1"/>
  <c r="B7" i="8"/>
  <c r="B18" i="9"/>
  <c r="B24" i="6"/>
  <c r="B51" i="6" s="1"/>
  <c r="B24" i="7"/>
  <c r="B51" i="7" s="1"/>
  <c r="B24" i="5"/>
  <c r="B14" i="4"/>
  <c r="C24" i="5"/>
  <c r="C24" i="4"/>
  <c r="B14" i="6" l="1"/>
  <c r="B14" i="7"/>
  <c r="B24" i="1"/>
  <c r="B19" i="9"/>
  <c r="C18" i="9"/>
  <c r="C51" i="4"/>
  <c r="C14" i="4"/>
  <c r="C24" i="7"/>
  <c r="C24" i="6"/>
  <c r="C14" i="5"/>
  <c r="C51" i="5"/>
  <c r="B29" i="9"/>
  <c r="B7" i="4" l="1"/>
  <c r="B24" i="9"/>
  <c r="B34" i="5"/>
  <c r="C24" i="1"/>
  <c r="C19" i="9"/>
  <c r="C24" i="9" s="1"/>
  <c r="C14" i="6"/>
  <c r="C51" i="6"/>
  <c r="C14" i="7"/>
  <c r="C51" i="7"/>
  <c r="B7" i="7" l="1"/>
  <c r="B7" i="6"/>
  <c r="B14" i="5"/>
  <c r="B51" i="5"/>
  <c r="B7" i="5" s="1"/>
  <c r="B34" i="9"/>
  <c r="C44" i="9" l="1"/>
  <c r="C50" i="9" s="1"/>
  <c r="D44" i="9"/>
  <c r="D50" i="9" s="1"/>
  <c r="C41" i="1"/>
  <c r="D41" i="1"/>
  <c r="B41" i="1"/>
  <c r="C34" i="1"/>
  <c r="B34" i="1"/>
  <c r="B44" i="9" s="1"/>
  <c r="D24" i="1"/>
  <c r="C14" i="9" l="1"/>
  <c r="C51" i="9"/>
  <c r="B50" i="9"/>
  <c r="C14" i="1"/>
  <c r="C51" i="1"/>
  <c r="B51" i="1"/>
  <c r="B14" i="1"/>
  <c r="B14" i="9" l="1"/>
  <c r="B51" i="9"/>
  <c r="D34" i="1" l="1"/>
  <c r="D14" i="1" s="1"/>
  <c r="D27" i="9"/>
  <c r="D34" i="9" l="1"/>
  <c r="D51" i="1"/>
  <c r="B7" i="1" l="1"/>
  <c r="D51" i="9"/>
  <c r="D14" i="9"/>
  <c r="B7" i="9" s="1"/>
</calcChain>
</file>

<file path=xl/sharedStrings.xml><?xml version="1.0" encoding="utf-8"?>
<sst xmlns="http://schemas.openxmlformats.org/spreadsheetml/2006/main" count="351" uniqueCount="52">
  <si>
    <t>Organisation Name</t>
  </si>
  <si>
    <t>Organisation Address</t>
  </si>
  <si>
    <t>ABN</t>
  </si>
  <si>
    <t>Short description of the project you are applying for</t>
  </si>
  <si>
    <t>Project name</t>
  </si>
  <si>
    <t>Project Budget</t>
  </si>
  <si>
    <t>Staff salary(ies) and on-costs for the project</t>
  </si>
  <si>
    <t>Subtotal</t>
  </si>
  <si>
    <t>Operational and administration expenses (Non Staff)</t>
  </si>
  <si>
    <t>Total</t>
  </si>
  <si>
    <t>Application Submission Reference</t>
  </si>
  <si>
    <t xml:space="preserve"> </t>
  </si>
  <si>
    <r>
      <t>Monitoring and evaluation expenses</t>
    </r>
    <r>
      <rPr>
        <b/>
        <sz val="10"/>
        <color theme="1"/>
        <rFont val="Calibri"/>
        <family val="2"/>
        <scheme val="minor"/>
      </rPr>
      <t xml:space="preserve"> </t>
    </r>
    <r>
      <rPr>
        <i/>
        <sz val="10"/>
        <color theme="1"/>
        <rFont val="Calibri"/>
        <family val="2"/>
        <scheme val="minor"/>
      </rPr>
      <t>(Justification is required if expenses exceed 10% of project budget - include on 'Budget Justifications' page of workbook)</t>
    </r>
  </si>
  <si>
    <t>Project Dates</t>
  </si>
  <si>
    <t>day month year 
to
day month year 
(GST excl)</t>
  </si>
  <si>
    <t>Total amount of funding applied for per year</t>
  </si>
  <si>
    <t>Other project related expenses</t>
  </si>
  <si>
    <t xml:space="preserve">Jobs and Market Fund - Round 1                                                                                                                                                                                                                                                                                                                                       Budget Template  </t>
  </si>
  <si>
    <t xml:space="preserve">Jobs and Market Fund - Round 1                                                                                                                                                                                                                                 </t>
  </si>
  <si>
    <t>2018-19</t>
  </si>
  <si>
    <t>2019-20</t>
  </si>
  <si>
    <t>2020-21</t>
  </si>
  <si>
    <t>Project Funding- Directions
* Round to nearest dollar
* Add/remove  additional line items as required to support your application
* For the purposes of this Budget, you may assume a project commencement date of 1 May 2019
* Note projects may be funded for up to 2 years' duration across 2018-19 to 2020-21</t>
  </si>
  <si>
    <r>
      <t xml:space="preserve">"Directions:   Provide a complete Project budget using the table below.  The project budget provided should be comprehensive and in line with the size and nature of the project.  Please note that lack of budget information may affect the consideration of the application. Items not budgeted for in the original application may not be funded. The cost of each budget item must be provided exclusive of GST. 
</t>
    </r>
    <r>
      <rPr>
        <b/>
        <i/>
        <sz val="11"/>
        <rFont val="Calibri"/>
        <family val="2"/>
        <scheme val="minor"/>
      </rPr>
      <t>It is a mandatory requirement that the Grant Budget Template is completed and uploaded electronically to your Jobs and  Market Fund application form.</t>
    </r>
    <r>
      <rPr>
        <i/>
        <sz val="11"/>
        <rFont val="Calibri"/>
        <family val="2"/>
        <scheme val="minor"/>
      </rPr>
      <t xml:space="preserve">
</t>
    </r>
  </si>
  <si>
    <t>Early Childhood Intervention Australia Ltd</t>
  </si>
  <si>
    <t>Level 19, 66 Goulburn street, Sydney, NSW 2000</t>
  </si>
  <si>
    <t>94 083 927 317</t>
  </si>
  <si>
    <t>Wages and Salaries</t>
  </si>
  <si>
    <t>Provider module</t>
  </si>
  <si>
    <t>Superannuation</t>
  </si>
  <si>
    <t>Worker comp insurance</t>
  </si>
  <si>
    <t>Recruitment</t>
  </si>
  <si>
    <t>Office expenses</t>
  </si>
  <si>
    <t>Insurance, Audit and Accounting</t>
  </si>
  <si>
    <t>Banking and Legal</t>
  </si>
  <si>
    <t>Project evaluation</t>
  </si>
  <si>
    <t>Best Practice module</t>
  </si>
  <si>
    <t>Minor capital purchases (set up equipment costs)</t>
  </si>
  <si>
    <t>Workforce module</t>
  </si>
  <si>
    <t>Online portal design</t>
  </si>
  <si>
    <t>Resource (production/deisgn/printing)</t>
  </si>
  <si>
    <t>Consultants / Contractors</t>
  </si>
  <si>
    <t>Coporate Services</t>
  </si>
  <si>
    <t>Corporate Services</t>
  </si>
  <si>
    <t>Flightdeck module</t>
  </si>
  <si>
    <t>Total Funding requested (GST Excl)</t>
  </si>
  <si>
    <t>Venue / Travel</t>
  </si>
  <si>
    <t>Evidence module</t>
  </si>
  <si>
    <t>Participant module</t>
  </si>
  <si>
    <t>Possibility project</t>
  </si>
  <si>
    <t>Project end date: 30/06/2021</t>
  </si>
  <si>
    <t>Project start date: 01/05/2019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</si>
</sst>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quot;$&quot;* #,##0_-;\-&quot;$&quot;* #,##0_-;_-&quot;$&quot;* &quot;-&quot;??_-;_-@_-"/>
    <numFmt numFmtId="165" formatCode="_-* #,##0_-;\-* #,##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8"/>
      <color theme="8" tint="-0.499984740745262"/>
      <name val="Georgia"/>
      <family val="1"/>
    </font>
    <font>
      <sz val="18"/>
      <color theme="8" tint="-0.499984740745262"/>
      <name val="Georgia"/>
      <family val="1"/>
    </font>
    <font>
      <i/>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0"/>
      <color theme="1"/>
      <name val="Calibri"/>
      <family val="2"/>
      <scheme val="minor"/>
    </font>
    <font>
      <i/>
      <sz val="10"/>
      <color theme="1"/>
      <name val="Calibri"/>
      <family val="2"/>
      <scheme val="minor"/>
    </font>
    <font>
      <sz val="11"/>
      <color rgb="FF000000"/>
      <name val="Calibri"/>
      <family val="2"/>
    </font>
    <font>
      <sz val="12"/>
      <color rgb="FF000000"/>
      <name val="Calibri"/>
      <family val="2"/>
    </font>
    <font>
      <i/>
      <sz val="11"/>
      <name val="Calibri"/>
      <family val="2"/>
      <scheme val="minor"/>
    </font>
    <font>
      <b/>
      <i/>
      <sz val="11"/>
      <name val="Calibri"/>
      <family val="2"/>
      <scheme val="minor"/>
    </font>
    <font>
      <b/>
      <i/>
      <sz val="12"/>
      <color theme="1"/>
      <name val="Calibri"/>
      <family val="2"/>
      <scheme val="minor"/>
    </font>
    <font>
      <sz val="12"/>
      <name val="Calibri"/>
      <family val="2"/>
      <scheme val="minor"/>
    </font>
    <font>
      <b/>
      <sz val="12"/>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EBEB"/>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1" fillId="0" borderId="0"/>
    <xf numFmtId="43"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0" xfId="0"/>
    <xf numFmtId="0" fontId="6" fillId="3"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44" fontId="6" fillId="4" borderId="11" xfId="1" applyFont="1" applyFill="1" applyBorder="1" applyAlignment="1">
      <alignment horizontal="center" vertical="center" wrapText="1"/>
    </xf>
    <xf numFmtId="44" fontId="8" fillId="0" borderId="3" xfId="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7" fillId="0" borderId="0" xfId="0" applyFont="1" applyAlignment="1">
      <alignment vertical="center"/>
    </xf>
    <xf numFmtId="0" fontId="7" fillId="0" borderId="0" xfId="0" applyFont="1"/>
    <xf numFmtId="0" fontId="0" fillId="0" borderId="0" xfId="0"/>
    <xf numFmtId="0" fontId="12" fillId="0" borderId="12" xfId="2" applyFont="1" applyFill="1" applyBorder="1" applyAlignment="1" applyProtection="1">
      <alignment vertical="center" wrapText="1"/>
    </xf>
    <xf numFmtId="0" fontId="12" fillId="0" borderId="13" xfId="2" applyFont="1" applyFill="1" applyBorder="1" applyAlignment="1" applyProtection="1">
      <alignment vertical="center" wrapText="1"/>
    </xf>
    <xf numFmtId="44" fontId="15" fillId="4" borderId="3" xfId="1" applyFont="1" applyFill="1" applyBorder="1" applyAlignment="1">
      <alignment horizontal="center" vertical="center" wrapText="1"/>
    </xf>
    <xf numFmtId="0" fontId="6" fillId="3" borderId="9" xfId="0" applyFont="1" applyFill="1" applyBorder="1" applyAlignment="1">
      <alignment vertical="top" wrapText="1"/>
    </xf>
    <xf numFmtId="0" fontId="6" fillId="3" borderId="9" xfId="0" applyFont="1" applyFill="1" applyBorder="1" applyAlignment="1">
      <alignment vertical="center" wrapText="1"/>
    </xf>
    <xf numFmtId="0" fontId="2" fillId="3" borderId="9" xfId="0" applyFont="1" applyFill="1" applyBorder="1"/>
    <xf numFmtId="0" fontId="6" fillId="4" borderId="18" xfId="0" applyFont="1" applyFill="1" applyBorder="1" applyAlignment="1">
      <alignment horizontal="left" vertical="center" wrapText="1"/>
    </xf>
    <xf numFmtId="44" fontId="15" fillId="4" borderId="18" xfId="1" applyFont="1" applyFill="1" applyBorder="1" applyAlignment="1">
      <alignment horizontal="center" vertical="center" wrapText="1"/>
    </xf>
    <xf numFmtId="0" fontId="7" fillId="0" borderId="9" xfId="0" applyFont="1" applyFill="1" applyBorder="1" applyAlignment="1">
      <alignment vertical="center" wrapText="1"/>
    </xf>
    <xf numFmtId="44" fontId="8" fillId="0" borderId="18" xfId="1" applyFont="1" applyBorder="1" applyAlignment="1">
      <alignment horizontal="center" vertical="center"/>
    </xf>
    <xf numFmtId="0" fontId="6" fillId="4" borderId="9" xfId="0" applyFont="1" applyFill="1" applyBorder="1" applyAlignment="1">
      <alignment vertical="center" wrapText="1"/>
    </xf>
    <xf numFmtId="0" fontId="6" fillId="0" borderId="20" xfId="0" applyFont="1" applyFill="1" applyBorder="1" applyAlignment="1">
      <alignment horizontal="left" vertical="center" wrapText="1"/>
    </xf>
    <xf numFmtId="0" fontId="6" fillId="3" borderId="22" xfId="0" applyFont="1" applyFill="1" applyBorder="1" applyAlignment="1">
      <alignment horizontal="left" vertical="center" wrapText="1"/>
    </xf>
    <xf numFmtId="44" fontId="6" fillId="4" borderId="23" xfId="1" applyFont="1" applyFill="1" applyBorder="1" applyAlignment="1">
      <alignment horizontal="center" vertical="center" wrapText="1"/>
    </xf>
    <xf numFmtId="0" fontId="6" fillId="3" borderId="13" xfId="0" applyFont="1" applyFill="1" applyBorder="1" applyAlignment="1">
      <alignment vertical="top" wrapText="1"/>
    </xf>
    <xf numFmtId="0" fontId="6" fillId="3" borderId="6" xfId="0" applyFont="1" applyFill="1" applyBorder="1" applyAlignment="1">
      <alignment vertical="top" wrapText="1"/>
    </xf>
    <xf numFmtId="44" fontId="16" fillId="0" borderId="3" xfId="1" applyFont="1" applyBorder="1" applyAlignment="1">
      <alignment horizontal="center" vertical="center"/>
    </xf>
    <xf numFmtId="44" fontId="16" fillId="0" borderId="18" xfId="1" applyFont="1" applyBorder="1" applyAlignment="1">
      <alignment horizontal="center" vertical="center"/>
    </xf>
    <xf numFmtId="44" fontId="17" fillId="4" borderId="3" xfId="1" applyFont="1" applyFill="1" applyBorder="1" applyAlignment="1">
      <alignment horizontal="center" vertical="center"/>
    </xf>
    <xf numFmtId="44" fontId="17" fillId="4" borderId="18" xfId="1" applyFont="1" applyFill="1" applyBorder="1" applyAlignment="1">
      <alignment horizontal="center" vertical="center"/>
    </xf>
    <xf numFmtId="44" fontId="17" fillId="0" borderId="4" xfId="1" applyFont="1" applyFill="1" applyBorder="1" applyAlignment="1">
      <alignment horizontal="center" vertical="center" wrapText="1"/>
    </xf>
    <xf numFmtId="44" fontId="17" fillId="0" borderId="18" xfId="1" applyFont="1" applyFill="1" applyBorder="1" applyAlignment="1">
      <alignment horizontal="center" vertical="center" wrapText="1"/>
    </xf>
    <xf numFmtId="0" fontId="7" fillId="0" borderId="20" xfId="0" applyFont="1" applyFill="1" applyBorder="1" applyAlignment="1">
      <alignment horizontal="left" vertical="center" wrapText="1"/>
    </xf>
    <xf numFmtId="43" fontId="8" fillId="0" borderId="3" xfId="3" applyFont="1" applyBorder="1" applyAlignment="1">
      <alignment horizontal="center" vertical="center"/>
    </xf>
    <xf numFmtId="44" fontId="16" fillId="0" borderId="4" xfId="1" applyFont="1" applyFill="1" applyBorder="1" applyAlignment="1">
      <alignment horizontal="center" vertical="center" wrapText="1"/>
    </xf>
    <xf numFmtId="44" fontId="16" fillId="0" borderId="18" xfId="1" applyFont="1" applyFill="1" applyBorder="1" applyAlignment="1">
      <alignment horizontal="center" vertical="center" wrapText="1"/>
    </xf>
    <xf numFmtId="9" fontId="0" fillId="0" borderId="0" xfId="4" applyFont="1"/>
    <xf numFmtId="44" fontId="0" fillId="0" borderId="0" xfId="0" applyNumberFormat="1"/>
    <xf numFmtId="164" fontId="16" fillId="0" borderId="3" xfId="1" applyNumberFormat="1" applyFont="1" applyBorder="1" applyAlignment="1">
      <alignment horizontal="center" vertical="center"/>
    </xf>
    <xf numFmtId="164" fontId="16" fillId="0" borderId="18" xfId="1" applyNumberFormat="1" applyFont="1" applyBorder="1" applyAlignment="1">
      <alignment horizontal="center" vertical="center"/>
    </xf>
    <xf numFmtId="44" fontId="7" fillId="0" borderId="0" xfId="0" applyNumberFormat="1" applyFont="1"/>
    <xf numFmtId="164" fontId="17" fillId="4" borderId="3" xfId="1" applyNumberFormat="1" applyFont="1" applyFill="1" applyBorder="1" applyAlignment="1">
      <alignment horizontal="center" vertical="center"/>
    </xf>
    <xf numFmtId="164" fontId="17" fillId="4" borderId="18" xfId="1" applyNumberFormat="1" applyFont="1" applyFill="1" applyBorder="1" applyAlignment="1">
      <alignment horizontal="center" vertical="center"/>
    </xf>
    <xf numFmtId="164" fontId="6" fillId="4" borderId="11" xfId="1" applyNumberFormat="1" applyFont="1" applyFill="1" applyBorder="1" applyAlignment="1">
      <alignment horizontal="center" vertical="center" wrapText="1"/>
    </xf>
    <xf numFmtId="164" fontId="6" fillId="4" borderId="23" xfId="1" applyNumberFormat="1" applyFont="1" applyFill="1" applyBorder="1" applyAlignment="1">
      <alignment horizontal="center" vertical="center" wrapText="1"/>
    </xf>
    <xf numFmtId="164" fontId="0" fillId="0" borderId="0" xfId="0" applyNumberFormat="1"/>
    <xf numFmtId="165" fontId="0" fillId="0" borderId="0" xfId="3" applyNumberFormat="1" applyFont="1"/>
    <xf numFmtId="0" fontId="6" fillId="2" borderId="9"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8" xfId="0" applyFont="1" applyFill="1" applyBorder="1" applyAlignment="1">
      <alignment horizontal="left" vertical="center" wrapText="1"/>
    </xf>
    <xf numFmtId="164" fontId="7" fillId="4" borderId="3" xfId="0" applyNumberFormat="1" applyFont="1" applyFill="1" applyBorder="1" applyAlignment="1">
      <alignment horizontal="left" vertical="center"/>
    </xf>
    <xf numFmtId="164" fontId="7" fillId="4" borderId="18" xfId="0" applyNumberFormat="1" applyFont="1" applyFill="1" applyBorder="1" applyAlignment="1">
      <alignment horizontal="left" vertical="center"/>
    </xf>
    <xf numFmtId="0" fontId="7" fillId="4" borderId="24"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6" fillId="4" borderId="3" xfId="0" applyFont="1" applyFill="1" applyBorder="1" applyAlignment="1">
      <alignment horizontal="left" vertical="center" wrapText="1"/>
    </xf>
    <xf numFmtId="0" fontId="5" fillId="5" borderId="12" xfId="0" applyFont="1" applyFill="1" applyBorder="1" applyAlignment="1">
      <alignment horizontal="left" vertical="top" wrapText="1"/>
    </xf>
    <xf numFmtId="0" fontId="5" fillId="5" borderId="5" xfId="0" applyFont="1" applyFill="1" applyBorder="1" applyAlignment="1">
      <alignment horizontal="left" vertical="top"/>
    </xf>
    <xf numFmtId="0" fontId="5" fillId="5" borderId="19" xfId="0" applyFont="1" applyFill="1" applyBorder="1" applyAlignment="1">
      <alignment horizontal="left" vertical="top"/>
    </xf>
    <xf numFmtId="0" fontId="6" fillId="2" borderId="2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7" fillId="4" borderId="3" xfId="0" applyFont="1" applyFill="1" applyBorder="1" applyAlignment="1">
      <alignment horizontal="left" vertical="top"/>
    </xf>
    <xf numFmtId="0" fontId="7" fillId="4" borderId="18" xfId="0" applyFont="1" applyFill="1" applyBorder="1" applyAlignment="1">
      <alignment horizontal="left" vertical="top"/>
    </xf>
    <xf numFmtId="0" fontId="3" fillId="0" borderId="1" xfId="0" applyFont="1" applyBorder="1" applyAlignment="1">
      <alignment horizontal="center" wrapText="1"/>
    </xf>
    <xf numFmtId="0" fontId="4" fillId="0" borderId="2" xfId="0" applyFont="1" applyBorder="1" applyAlignment="1">
      <alignment horizontal="center"/>
    </xf>
    <xf numFmtId="0" fontId="4" fillId="0" borderId="15" xfId="0" applyFont="1" applyBorder="1" applyAlignment="1">
      <alignment horizontal="center"/>
    </xf>
    <xf numFmtId="0" fontId="13" fillId="5" borderId="16" xfId="0" applyFont="1" applyFill="1" applyBorder="1" applyAlignment="1">
      <alignment horizontal="left" vertical="top" wrapText="1"/>
    </xf>
    <xf numFmtId="0" fontId="13" fillId="5" borderId="14" xfId="0" applyFont="1" applyFill="1" applyBorder="1" applyAlignment="1">
      <alignment horizontal="left" vertical="top" wrapText="1"/>
    </xf>
    <xf numFmtId="0" fontId="13" fillId="5" borderId="17" xfId="0" applyFont="1" applyFill="1" applyBorder="1" applyAlignment="1">
      <alignment horizontal="left" vertical="top" wrapText="1"/>
    </xf>
    <xf numFmtId="0" fontId="6" fillId="2" borderId="27"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8" xfId="0" applyFont="1" applyFill="1" applyBorder="1" applyAlignment="1">
      <alignment horizontal="left" vertical="center" wrapText="1"/>
    </xf>
    <xf numFmtId="164" fontId="7" fillId="4" borderId="3" xfId="0" applyNumberFormat="1" applyFont="1" applyFill="1" applyBorder="1" applyAlignment="1">
      <alignment horizontal="left" vertical="top"/>
    </xf>
    <xf numFmtId="164" fontId="7" fillId="4" borderId="18" xfId="0" applyNumberFormat="1" applyFont="1" applyFill="1" applyBorder="1" applyAlignment="1">
      <alignment horizontal="left" vertical="top"/>
    </xf>
    <xf numFmtId="44" fontId="7" fillId="4" borderId="3" xfId="0" applyNumberFormat="1" applyFont="1" applyFill="1" applyBorder="1" applyAlignment="1">
      <alignment horizontal="left" vertical="top"/>
    </xf>
  </cellXfs>
  <cellStyles count="5">
    <cellStyle name="Comma" xfId="3" builtinId="3"/>
    <cellStyle name="Currency 2" xfId="1"/>
    <cellStyle name="Normal" xfId="0" builtinId="0"/>
    <cellStyle name="Normal 2" xfId="2"/>
    <cellStyle name="Percent" xfId="4" builtinId="5"/>
  </cellStyles>
  <dxfs count="0"/>
  <tableStyles count="0" defaultTableStyle="TableStyleMedium2" defaultPivotStyle="PivotStyleLight16"/>
  <colors>
    <mruColors>
      <color rgb="FFFFEBEB"/>
      <color rgb="FFEDF1F9"/>
      <color rgb="FFC2E189"/>
      <color rgb="FFE4F2CA"/>
      <color rgb="FF275D38"/>
      <color rgb="FF78BE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abSelected="1" topLeftCell="A3" zoomScale="85" zoomScaleNormal="85" workbookViewId="0">
      <selection activeCell="C34" sqref="C34"/>
    </sheetView>
  </sheetViews>
  <sheetFormatPr defaultRowHeight="15" x14ac:dyDescent="0.25"/>
  <cols>
    <col min="1" max="1" width="45.5703125" style="13" customWidth="1"/>
    <col min="2" max="2" width="29.42578125" style="13" customWidth="1"/>
    <col min="3" max="3" width="31.42578125" style="13" customWidth="1"/>
    <col min="4" max="4" width="36.42578125" style="13" customWidth="1"/>
    <col min="5" max="5" width="9.140625" style="13"/>
    <col min="6" max="6" width="14.28515625" style="13" bestFit="1" customWidth="1"/>
    <col min="7" max="7" width="19" style="13" customWidth="1"/>
    <col min="8" max="8" width="12.5703125" style="13" bestFit="1" customWidth="1"/>
    <col min="9" max="16384" width="9.140625" style="13"/>
  </cols>
  <sheetData>
    <row r="1" spans="1:4" ht="54.75" customHeight="1" x14ac:dyDescent="0.35">
      <c r="A1" s="69" t="s">
        <v>17</v>
      </c>
      <c r="B1" s="70"/>
      <c r="C1" s="70"/>
      <c r="D1" s="71"/>
    </row>
    <row r="2" spans="1:4" ht="87" customHeight="1" x14ac:dyDescent="0.25">
      <c r="A2" s="72" t="s">
        <v>23</v>
      </c>
      <c r="B2" s="73"/>
      <c r="C2" s="73"/>
      <c r="D2" s="74"/>
    </row>
    <row r="3" spans="1:4" ht="27.75" customHeight="1" x14ac:dyDescent="0.25">
      <c r="A3" s="17" t="s">
        <v>0</v>
      </c>
      <c r="B3" s="67" t="s">
        <v>24</v>
      </c>
      <c r="C3" s="67"/>
      <c r="D3" s="68"/>
    </row>
    <row r="4" spans="1:4" ht="26.25" customHeight="1" x14ac:dyDescent="0.25">
      <c r="A4" s="17" t="s">
        <v>1</v>
      </c>
      <c r="B4" s="67" t="s">
        <v>25</v>
      </c>
      <c r="C4" s="67"/>
      <c r="D4" s="68"/>
    </row>
    <row r="5" spans="1:4" ht="26.25" customHeight="1" x14ac:dyDescent="0.25">
      <c r="A5" s="18" t="s">
        <v>2</v>
      </c>
      <c r="B5" s="67" t="s">
        <v>26</v>
      </c>
      <c r="C5" s="67"/>
      <c r="D5" s="68"/>
    </row>
    <row r="6" spans="1:4" ht="26.25" customHeight="1" x14ac:dyDescent="0.25">
      <c r="A6" s="18" t="s">
        <v>10</v>
      </c>
      <c r="B6" s="67"/>
      <c r="C6" s="67"/>
      <c r="D6" s="68"/>
    </row>
    <row r="7" spans="1:4" ht="28.5" customHeight="1" x14ac:dyDescent="0.25">
      <c r="A7" s="18" t="s">
        <v>45</v>
      </c>
      <c r="B7" s="54">
        <f>B14+C14+D14</f>
        <v>5946964.2775909938</v>
      </c>
      <c r="C7" s="54"/>
      <c r="D7" s="55"/>
    </row>
    <row r="8" spans="1:4" ht="57" customHeight="1" thickBot="1" x14ac:dyDescent="0.3">
      <c r="A8" s="28" t="s">
        <v>3</v>
      </c>
      <c r="B8" s="56"/>
      <c r="C8" s="56"/>
      <c r="D8" s="57"/>
    </row>
    <row r="9" spans="1:4" ht="23.25" customHeight="1" x14ac:dyDescent="0.25">
      <c r="A9" s="29" t="s">
        <v>4</v>
      </c>
      <c r="B9" s="58" t="s">
        <v>49</v>
      </c>
      <c r="C9" s="58"/>
      <c r="D9" s="59"/>
    </row>
    <row r="10" spans="1:4" ht="26.25" customHeight="1" x14ac:dyDescent="0.25">
      <c r="A10" s="19" t="s">
        <v>13</v>
      </c>
      <c r="B10" s="60" t="s">
        <v>51</v>
      </c>
      <c r="C10" s="60"/>
      <c r="D10" s="20" t="s">
        <v>50</v>
      </c>
    </row>
    <row r="11" spans="1:4" ht="81" customHeight="1" thickBot="1" x14ac:dyDescent="0.3">
      <c r="A11" s="61" t="s">
        <v>22</v>
      </c>
      <c r="B11" s="62"/>
      <c r="C11" s="62"/>
      <c r="D11" s="63"/>
    </row>
    <row r="12" spans="1:4" ht="15.75" x14ac:dyDescent="0.25">
      <c r="A12" s="2" t="s">
        <v>5</v>
      </c>
      <c r="B12" s="3" t="s">
        <v>19</v>
      </c>
      <c r="C12" s="3" t="s">
        <v>20</v>
      </c>
      <c r="D12" s="4" t="s">
        <v>21</v>
      </c>
    </row>
    <row r="13" spans="1:4" ht="63" x14ac:dyDescent="0.25">
      <c r="A13" s="5" t="s">
        <v>18</v>
      </c>
      <c r="B13" s="16" t="s">
        <v>14</v>
      </c>
      <c r="C13" s="16" t="s">
        <v>14</v>
      </c>
      <c r="D13" s="21" t="s">
        <v>14</v>
      </c>
    </row>
    <row r="14" spans="1:4" ht="23.25" customHeight="1" thickBot="1" x14ac:dyDescent="0.3">
      <c r="A14" s="6" t="s">
        <v>15</v>
      </c>
      <c r="B14" s="7">
        <f>B24+B34+B41+B50</f>
        <v>133463.27743587681</v>
      </c>
      <c r="C14" s="7">
        <f>C24+C34+C41+C50</f>
        <v>2927463.5247532628</v>
      </c>
      <c r="D14" s="27">
        <f>D24+D34+D41+D50</f>
        <v>2886037.4754018546</v>
      </c>
    </row>
    <row r="15" spans="1:4" ht="42.75" customHeight="1" x14ac:dyDescent="0.25">
      <c r="A15" s="64" t="s">
        <v>6</v>
      </c>
      <c r="B15" s="65"/>
      <c r="C15" s="65"/>
      <c r="D15" s="66"/>
    </row>
    <row r="16" spans="1:4" ht="15.75" x14ac:dyDescent="0.25">
      <c r="A16" s="22"/>
      <c r="B16" s="37"/>
      <c r="C16" s="8"/>
      <c r="D16" s="23"/>
    </row>
    <row r="17" spans="1:8" ht="15.75" x14ac:dyDescent="0.25">
      <c r="A17" s="22" t="s">
        <v>27</v>
      </c>
      <c r="B17" s="42">
        <f>'Provider Module'!B17+'Evidence Module'!B17+'Best Practice Module'!B17+'Workforce Module'!B17+'Participant Module'!B17+'Flightdeck Module'!B17</f>
        <v>66635.283573076915</v>
      </c>
      <c r="C17" s="42">
        <f>'Provider Module'!C17+'Evidence Module'!C17+'Best Practice Module'!C17+'Workforce Module'!C17+'Participant Module'!C17+'Flightdeck Module'!C17</f>
        <v>1447498.1521105771</v>
      </c>
      <c r="D17" s="42">
        <f>'Provider Module'!D17+'Evidence Module'!D17+'Best Practice Module'!D17+'Workforce Module'!D17+'Participant Module'!D17+'Flightdeck Module'!D17</f>
        <v>1379089.4991730773</v>
      </c>
      <c r="G17" s="41"/>
    </row>
    <row r="18" spans="1:8" ht="15.75" x14ac:dyDescent="0.25">
      <c r="A18" s="22" t="s">
        <v>29</v>
      </c>
      <c r="B18" s="42">
        <f>'Provider Module'!B18+'Evidence Module'!B18+'Best Practice Module'!B18+'Workforce Module'!B18+'Participant Module'!B18+'Flightdeck Module'!B18</f>
        <v>6330.3519394423065</v>
      </c>
      <c r="C18" s="42">
        <f>'Provider Module'!C18+'Evidence Module'!C18+'Best Practice Module'!C18+'Workforce Module'!C18+'Participant Module'!C18+'Flightdeck Module'!C18</f>
        <v>137512.32445050482</v>
      </c>
      <c r="D18" s="42">
        <f>'Provider Module'!D18+'Evidence Module'!D18+'Best Practice Module'!D18+'Workforce Module'!D18+'Participant Module'!D18+'Flightdeck Module'!D18</f>
        <v>131013.50242144232</v>
      </c>
      <c r="G18" s="41"/>
    </row>
    <row r="19" spans="1:8" ht="15.75" x14ac:dyDescent="0.25">
      <c r="A19" s="22" t="s">
        <v>30</v>
      </c>
      <c r="B19" s="42">
        <f>'Provider Module'!B19+'Evidence Module'!B19+'Best Practice Module'!B19+'Workforce Module'!B19+'Participant Module'!B19+'Flightdeck Module'!B19</f>
        <v>335.64192335758844</v>
      </c>
      <c r="C19" s="42">
        <f>'Provider Module'!C19+'Evidence Module'!C19+'Best Practice Module'!C19+'Workforce Module'!C19+'Participant Module'!C19+'Flightdeck Module'!C19</f>
        <v>7291.0481921809751</v>
      </c>
      <c r="D19" s="42">
        <f>'Provider Module'!D19+'Evidence Module'!D19+'Best Practice Module'!D19+'Workforce Module'!D19+'Participant Module'!D19+'Flightdeck Module'!D19</f>
        <v>6946.4738073347889</v>
      </c>
      <c r="G19" s="41"/>
    </row>
    <row r="20" spans="1:8" ht="15.75" x14ac:dyDescent="0.25">
      <c r="A20" s="22" t="s">
        <v>31</v>
      </c>
      <c r="B20" s="42">
        <f>'Provider Module'!B20+'Evidence Module'!B20+'Best Practice Module'!B20+'Workforce Module'!B20+'Participant Module'!B20+'Flightdeck Module'!B20</f>
        <v>8196</v>
      </c>
      <c r="C20" s="42">
        <f>'Provider Module'!C20+'Evidence Module'!C20+'Best Practice Module'!C20+'Workforce Module'!C20+'Participant Module'!C20+'Flightdeck Module'!C20</f>
        <v>0</v>
      </c>
      <c r="D20" s="42">
        <f>'Provider Module'!D20+'Evidence Module'!D20+'Best Practice Module'!D20+'Workforce Module'!D20+'Participant Module'!D20+'Flightdeck Module'!D20</f>
        <v>0</v>
      </c>
    </row>
    <row r="21" spans="1:8" ht="15.75" x14ac:dyDescent="0.25">
      <c r="A21" s="22"/>
      <c r="B21" s="30"/>
      <c r="C21" s="30"/>
      <c r="D21" s="31"/>
    </row>
    <row r="22" spans="1:8" ht="15.75" x14ac:dyDescent="0.25">
      <c r="A22" s="22"/>
      <c r="B22" s="30"/>
      <c r="C22" s="30"/>
      <c r="D22" s="31"/>
    </row>
    <row r="23" spans="1:8" ht="15.75" x14ac:dyDescent="0.25">
      <c r="A23" s="22"/>
      <c r="B23" s="30"/>
      <c r="C23" s="30"/>
      <c r="D23" s="31"/>
    </row>
    <row r="24" spans="1:8" ht="25.5" customHeight="1" x14ac:dyDescent="0.25">
      <c r="A24" s="24" t="s">
        <v>7</v>
      </c>
      <c r="B24" s="45">
        <f>SUM(B16:B23)</f>
        <v>81497.277435876807</v>
      </c>
      <c r="C24" s="45">
        <f t="shared" ref="C24:D24" si="0">SUM(C16:C23)</f>
        <v>1592301.5247532628</v>
      </c>
      <c r="D24" s="46">
        <f t="shared" si="0"/>
        <v>1517049.4754018546</v>
      </c>
      <c r="H24" s="41"/>
    </row>
    <row r="25" spans="1:8" ht="30.75" customHeight="1" x14ac:dyDescent="0.25">
      <c r="A25" s="51" t="s">
        <v>8</v>
      </c>
      <c r="B25" s="52"/>
      <c r="C25" s="52"/>
      <c r="D25" s="53"/>
    </row>
    <row r="26" spans="1:8" ht="15.75" x14ac:dyDescent="0.25">
      <c r="A26" s="14"/>
      <c r="B26" s="8"/>
      <c r="C26" s="8"/>
      <c r="D26" s="23"/>
    </row>
    <row r="27" spans="1:8" ht="15.75" x14ac:dyDescent="0.25">
      <c r="A27" s="15" t="s">
        <v>32</v>
      </c>
      <c r="B27" s="42">
        <f>'Provider Module'!B27+'Evidence Module'!B27+'Best Practice Module'!B27+'Workforce Module'!B27+'Participant Module'!B27+'Flightdeck Module'!B27</f>
        <v>11566</v>
      </c>
      <c r="C27" s="42">
        <f>'Provider Module'!C27+'Evidence Module'!C27+'Best Practice Module'!C27+'Workforce Module'!C27+'Participant Module'!C27+'Flightdeck Module'!C27</f>
        <v>183161.99999999997</v>
      </c>
      <c r="D27" s="42">
        <f>'Provider Module'!D27+'Evidence Module'!D27+'Best Practice Module'!D27+'Workforce Module'!D27+'Participant Module'!D27+'Flightdeck Module'!D27</f>
        <v>181488</v>
      </c>
    </row>
    <row r="28" spans="1:8" ht="15.75" x14ac:dyDescent="0.25">
      <c r="A28" s="15" t="s">
        <v>34</v>
      </c>
      <c r="B28" s="42">
        <f>'Provider Module'!B28+'Evidence Module'!B28+'Best Practice Module'!B28+'Workforce Module'!B28+'Participant Module'!B28+'Flightdeck Module'!B28</f>
        <v>0</v>
      </c>
      <c r="C28" s="42">
        <f>'Provider Module'!C28+'Evidence Module'!C28+'Best Practice Module'!C28+'Workforce Module'!C28+'Participant Module'!C28+'Flightdeck Module'!C28</f>
        <v>38000</v>
      </c>
      <c r="D28" s="42">
        <f>'Provider Module'!D28+'Evidence Module'!D28+'Best Practice Module'!D28+'Workforce Module'!D28+'Participant Module'!D28+'Flightdeck Module'!D28</f>
        <v>31500</v>
      </c>
    </row>
    <row r="29" spans="1:8" ht="15.75" x14ac:dyDescent="0.25">
      <c r="A29" s="15" t="s">
        <v>33</v>
      </c>
      <c r="B29" s="42">
        <f>'Provider Module'!B29+'Evidence Module'!B29+'Best Practice Module'!B29+'Workforce Module'!B29+'Participant Module'!B29+'Flightdeck Module'!B29</f>
        <v>1200</v>
      </c>
      <c r="C29" s="42">
        <f>'Provider Module'!C29+'Evidence Module'!C29+'Best Practice Module'!C29+'Workforce Module'!C29+'Participant Module'!C29+'Flightdeck Module'!C29</f>
        <v>9000</v>
      </c>
      <c r="D29" s="42">
        <f>'Provider Module'!D29+'Evidence Module'!D29+'Best Practice Module'!D29+'Workforce Module'!D29+'Participant Module'!D29+'Flightdeck Module'!D29</f>
        <v>11000</v>
      </c>
    </row>
    <row r="30" spans="1:8" ht="31.5" x14ac:dyDescent="0.25">
      <c r="A30" s="15" t="s">
        <v>37</v>
      </c>
      <c r="B30" s="42">
        <f>'Provider Module'!B30+'Evidence Module'!B30+'Best Practice Module'!B30+'Workforce Module'!B30+'Participant Module'!B30+'Flightdeck Module'!B30</f>
        <v>39200</v>
      </c>
      <c r="C30" s="42">
        <f>'Provider Module'!C30+'Evidence Module'!C30+'Best Practice Module'!C30+'Workforce Module'!C30+'Participant Module'!C30+'Flightdeck Module'!C30</f>
        <v>0</v>
      </c>
      <c r="D30" s="42">
        <f>'Provider Module'!D30+'Evidence Module'!D30+'Best Practice Module'!D30+'Workforce Module'!D30+'Participant Module'!D30+'Flightdeck Module'!D30</f>
        <v>0</v>
      </c>
    </row>
    <row r="31" spans="1:8" ht="15.75" x14ac:dyDescent="0.25">
      <c r="A31" s="15"/>
      <c r="B31" s="42">
        <f>'Provider Module'!B31+'Evidence Module'!B31+'Best Practice Module'!B31+'Workforce Module'!B31+'Participant Module'!B31+'Flightdeck Module'!B31</f>
        <v>0</v>
      </c>
      <c r="C31" s="42">
        <f>'Provider Module'!C31+'Evidence Module'!C31+'Best Practice Module'!C31+'Workforce Module'!C31+'Participant Module'!C31+'Flightdeck Module'!C31</f>
        <v>0</v>
      </c>
      <c r="D31" s="42">
        <f>'Provider Module'!D31+'Evidence Module'!D31+'Best Practice Module'!D31+'Workforce Module'!D31+'Participant Module'!D31+'Flightdeck Module'!D31</f>
        <v>0</v>
      </c>
    </row>
    <row r="32" spans="1:8" ht="15.75" x14ac:dyDescent="0.25">
      <c r="A32" s="22" t="s">
        <v>43</v>
      </c>
      <c r="B32" s="42">
        <f>'Provider Module'!B32+'Evidence Module'!B32+'Best Practice Module'!B32+'Workforce Module'!B32+'Participant Module'!B32+'Flightdeck Module'!B32</f>
        <v>0</v>
      </c>
      <c r="C32" s="42">
        <f>'Provider Module'!C32+'Evidence Module'!C32+'Best Practice Module'!C32+'Workforce Module'!C32+'Participant Module'!C32+'Flightdeck Module'!C32</f>
        <v>90000</v>
      </c>
      <c r="D32" s="42">
        <f>'Provider Module'!D32+'Evidence Module'!D32+'Best Practice Module'!D32+'Workforce Module'!D32+'Participant Module'!D32+'Flightdeck Module'!D32</f>
        <v>90000</v>
      </c>
      <c r="F32" s="50"/>
    </row>
    <row r="33" spans="1:10" ht="15.75" x14ac:dyDescent="0.25">
      <c r="A33" s="22"/>
      <c r="B33" s="30"/>
      <c r="C33" s="30"/>
      <c r="D33" s="31"/>
    </row>
    <row r="34" spans="1:10" ht="26.25" customHeight="1" x14ac:dyDescent="0.25">
      <c r="A34" s="24" t="s">
        <v>7</v>
      </c>
      <c r="B34" s="32">
        <f>SUM(B26:B33)</f>
        <v>51966</v>
      </c>
      <c r="C34" s="32">
        <f>SUM(C26:C33)</f>
        <v>320162</v>
      </c>
      <c r="D34" s="33">
        <f>SUM(D26:D33)</f>
        <v>313988</v>
      </c>
    </row>
    <row r="35" spans="1:10" ht="28.5" customHeight="1" x14ac:dyDescent="0.25">
      <c r="A35" s="51" t="s">
        <v>12</v>
      </c>
      <c r="B35" s="52"/>
      <c r="C35" s="52"/>
      <c r="D35" s="53"/>
    </row>
    <row r="36" spans="1:10" ht="15.75" x14ac:dyDescent="0.25">
      <c r="A36" s="25"/>
      <c r="B36" s="34"/>
      <c r="C36" s="34"/>
      <c r="D36" s="35"/>
    </row>
    <row r="37" spans="1:10" ht="15.75" x14ac:dyDescent="0.25">
      <c r="A37" s="36" t="s">
        <v>35</v>
      </c>
      <c r="B37" s="38">
        <f>'Provider Module'!B37+'Evidence Module'!B37+'Best Practice Module'!B37+'Workforce Module'!B37+'Participant Module'!B37+'Flightdeck Module'!B37</f>
        <v>0</v>
      </c>
      <c r="C37" s="38">
        <f>'Provider Module'!C37+'Evidence Module'!C37+'Best Practice Module'!C37+'Workforce Module'!C37+'Participant Module'!C37+'Flightdeck Module'!C37</f>
        <v>150000</v>
      </c>
      <c r="D37" s="38">
        <f>'Provider Module'!D37+'Evidence Module'!D37+'Best Practice Module'!D37+'Workforce Module'!D37+'Participant Module'!D37+'Flightdeck Module'!D37</f>
        <v>150000</v>
      </c>
      <c r="H37" s="40"/>
      <c r="J37" s="40"/>
    </row>
    <row r="38" spans="1:10" ht="15.75" x14ac:dyDescent="0.25">
      <c r="A38" s="25"/>
      <c r="B38" s="34"/>
      <c r="C38" s="34"/>
      <c r="D38" s="35"/>
    </row>
    <row r="39" spans="1:10" ht="15.75" x14ac:dyDescent="0.25">
      <c r="A39" s="25"/>
      <c r="B39" s="34"/>
      <c r="C39" s="34"/>
      <c r="D39" s="35"/>
    </row>
    <row r="40" spans="1:10" ht="15.75" x14ac:dyDescent="0.25">
      <c r="A40" s="25"/>
      <c r="B40" s="34"/>
      <c r="C40" s="34"/>
      <c r="D40" s="35"/>
    </row>
    <row r="41" spans="1:10" ht="22.5" customHeight="1" x14ac:dyDescent="0.25">
      <c r="A41" s="24" t="s">
        <v>7</v>
      </c>
      <c r="B41" s="32">
        <f>SUM(B36:B40)</f>
        <v>0</v>
      </c>
      <c r="C41" s="32">
        <f t="shared" ref="C41:D41" si="1">SUM(C36:C40)</f>
        <v>150000</v>
      </c>
      <c r="D41" s="33">
        <f t="shared" si="1"/>
        <v>150000</v>
      </c>
    </row>
    <row r="42" spans="1:10" ht="27" customHeight="1" x14ac:dyDescent="0.25">
      <c r="A42" s="51" t="s">
        <v>16</v>
      </c>
      <c r="B42" s="52"/>
      <c r="C42" s="52"/>
      <c r="D42" s="53"/>
    </row>
    <row r="43" spans="1:10" ht="15.75" x14ac:dyDescent="0.25">
      <c r="A43" s="15"/>
      <c r="B43" s="30"/>
      <c r="C43" s="30"/>
      <c r="D43" s="30"/>
    </row>
    <row r="44" spans="1:10" ht="18.75" customHeight="1" x14ac:dyDescent="0.25">
      <c r="A44" s="15" t="s">
        <v>28</v>
      </c>
      <c r="B44" s="30">
        <f>'Provider Module'!B50</f>
        <v>0</v>
      </c>
      <c r="C44" s="42">
        <f>'Provider Module'!C50</f>
        <v>208333.33333333334</v>
      </c>
      <c r="D44" s="42">
        <f>'Provider Module'!D50</f>
        <v>158333.33333333334</v>
      </c>
    </row>
    <row r="45" spans="1:10" ht="18.75" customHeight="1" x14ac:dyDescent="0.25">
      <c r="A45" s="15" t="s">
        <v>47</v>
      </c>
      <c r="B45" s="30">
        <f>'Evidence Module'!B50</f>
        <v>0</v>
      </c>
      <c r="C45" s="42">
        <f>'Evidence Module'!C50</f>
        <v>233333.33333333334</v>
      </c>
      <c r="D45" s="42">
        <f>'Evidence Module'!D50</f>
        <v>233333.33333333334</v>
      </c>
    </row>
    <row r="46" spans="1:10" ht="18.75" customHeight="1" x14ac:dyDescent="0.25">
      <c r="A46" s="15" t="s">
        <v>36</v>
      </c>
      <c r="B46" s="30">
        <f>'Best Practice Module'!B50</f>
        <v>0</v>
      </c>
      <c r="C46" s="42">
        <f>'Best Practice Module'!C50</f>
        <v>38333.333333333336</v>
      </c>
      <c r="D46" s="42">
        <f>'Best Practice Module'!D50</f>
        <v>8333.3333333333339</v>
      </c>
    </row>
    <row r="47" spans="1:10" ht="18.75" customHeight="1" x14ac:dyDescent="0.25">
      <c r="A47" s="15" t="s">
        <v>38</v>
      </c>
      <c r="B47" s="30">
        <f>'Workforce Module'!B50</f>
        <v>0</v>
      </c>
      <c r="C47" s="42">
        <f>'Workforce Module'!C50</f>
        <v>68333.333333333328</v>
      </c>
      <c r="D47" s="42">
        <f>'Workforce Module'!D50</f>
        <v>68333.333333333328</v>
      </c>
    </row>
    <row r="48" spans="1:10" ht="18.75" customHeight="1" x14ac:dyDescent="0.25">
      <c r="A48" s="15" t="s">
        <v>48</v>
      </c>
      <c r="B48" s="30">
        <f>'Participant Module'!B50</f>
        <v>0</v>
      </c>
      <c r="C48" s="42">
        <f>'Participant Module'!C50</f>
        <v>158333.33333333334</v>
      </c>
      <c r="D48" s="42">
        <f>'Participant Module'!D50</f>
        <v>158333.33333333334</v>
      </c>
    </row>
    <row r="49" spans="1:4" ht="18.75" customHeight="1" x14ac:dyDescent="0.25">
      <c r="A49" s="15" t="s">
        <v>44</v>
      </c>
      <c r="B49" s="30">
        <f>'Flightdeck Module'!B50</f>
        <v>0</v>
      </c>
      <c r="C49" s="42">
        <f>'Flightdeck Module'!C50</f>
        <v>158333.33333333334</v>
      </c>
      <c r="D49" s="42">
        <f>'Flightdeck Module'!D50</f>
        <v>278333.33333333331</v>
      </c>
    </row>
    <row r="50" spans="1:4" ht="22.5" customHeight="1" x14ac:dyDescent="0.25">
      <c r="A50" s="24" t="s">
        <v>7</v>
      </c>
      <c r="B50" s="45">
        <f>SUM(B43:B49)</f>
        <v>0</v>
      </c>
      <c r="C50" s="45">
        <f t="shared" ref="C50:D50" si="2">SUM(C43:C49)</f>
        <v>865000.00000000012</v>
      </c>
      <c r="D50" s="46">
        <f t="shared" si="2"/>
        <v>905000</v>
      </c>
    </row>
    <row r="51" spans="1:4" ht="29.25" customHeight="1" thickBot="1" x14ac:dyDescent="0.3">
      <c r="A51" s="26" t="s">
        <v>9</v>
      </c>
      <c r="B51" s="47">
        <f>B50+B41+B34+B24</f>
        <v>133463.27743587681</v>
      </c>
      <c r="C51" s="47">
        <f>C50+C41+C34+C24</f>
        <v>2927463.5247532628</v>
      </c>
      <c r="D51" s="48">
        <f>D50+D41+D34+D24</f>
        <v>2886037.4754018546</v>
      </c>
    </row>
    <row r="52" spans="1:4" ht="15.75" x14ac:dyDescent="0.25">
      <c r="A52" s="9"/>
      <c r="B52" s="10"/>
      <c r="C52" s="11"/>
      <c r="D52" s="11"/>
    </row>
    <row r="53" spans="1:4" ht="15.75" x14ac:dyDescent="0.25">
      <c r="A53" s="12"/>
      <c r="B53" s="12"/>
      <c r="C53" s="12"/>
      <c r="D53" s="12"/>
    </row>
  </sheetData>
  <mergeCells count="15">
    <mergeCell ref="B6:D6"/>
    <mergeCell ref="A1:D1"/>
    <mergeCell ref="A2:D2"/>
    <mergeCell ref="B3:D3"/>
    <mergeCell ref="B4:D4"/>
    <mergeCell ref="B5:D5"/>
    <mergeCell ref="A25:D25"/>
    <mergeCell ref="A35:D35"/>
    <mergeCell ref="A42:D42"/>
    <mergeCell ref="B7:D7"/>
    <mergeCell ref="B8:D8"/>
    <mergeCell ref="B9:D9"/>
    <mergeCell ref="B10:C10"/>
    <mergeCell ref="A11:D11"/>
    <mergeCell ref="A15:D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opLeftCell="A26" zoomScale="85" zoomScaleNormal="85" workbookViewId="0">
      <selection activeCell="C34" sqref="C34"/>
    </sheetView>
  </sheetViews>
  <sheetFormatPr defaultRowHeight="15" x14ac:dyDescent="0.25"/>
  <cols>
    <col min="1" max="1" width="45.5703125" customWidth="1"/>
    <col min="2" max="2" width="29.42578125" customWidth="1"/>
    <col min="3" max="3" width="31.42578125" customWidth="1"/>
    <col min="4" max="4" width="36.42578125" customWidth="1"/>
  </cols>
  <sheetData>
    <row r="1" spans="1:7" ht="54.75" customHeight="1" x14ac:dyDescent="0.35">
      <c r="A1" s="69" t="s">
        <v>17</v>
      </c>
      <c r="B1" s="70"/>
      <c r="C1" s="70"/>
      <c r="D1" s="71"/>
    </row>
    <row r="2" spans="1:7" s="13" customFormat="1" ht="87" customHeight="1" x14ac:dyDescent="0.25">
      <c r="A2" s="72" t="s">
        <v>23</v>
      </c>
      <c r="B2" s="73"/>
      <c r="C2" s="73"/>
      <c r="D2" s="74"/>
    </row>
    <row r="3" spans="1:7" ht="27.75" customHeight="1" x14ac:dyDescent="0.25">
      <c r="A3" s="17" t="s">
        <v>0</v>
      </c>
      <c r="B3" s="67" t="s">
        <v>24</v>
      </c>
      <c r="C3" s="67"/>
      <c r="D3" s="68"/>
    </row>
    <row r="4" spans="1:7" ht="26.25" customHeight="1" x14ac:dyDescent="0.25">
      <c r="A4" s="17" t="s">
        <v>1</v>
      </c>
      <c r="B4" s="67" t="s">
        <v>25</v>
      </c>
      <c r="C4" s="67"/>
      <c r="D4" s="68"/>
    </row>
    <row r="5" spans="1:7" ht="26.25" customHeight="1" x14ac:dyDescent="0.25">
      <c r="A5" s="18" t="s">
        <v>2</v>
      </c>
      <c r="B5" s="67" t="s">
        <v>26</v>
      </c>
      <c r="C5" s="67"/>
      <c r="D5" s="68"/>
    </row>
    <row r="6" spans="1:7" s="1" customFormat="1" ht="26.25" customHeight="1" x14ac:dyDescent="0.25">
      <c r="A6" s="18" t="s">
        <v>10</v>
      </c>
      <c r="B6" s="67"/>
      <c r="C6" s="67"/>
      <c r="D6" s="68"/>
    </row>
    <row r="7" spans="1:7" s="1" customFormat="1" ht="28.5" customHeight="1" x14ac:dyDescent="0.25">
      <c r="A7" s="18" t="s">
        <v>45</v>
      </c>
      <c r="B7" s="78">
        <f>B51+C51+D51</f>
        <v>987974.18649747944</v>
      </c>
      <c r="C7" s="78"/>
      <c r="D7" s="79"/>
    </row>
    <row r="8" spans="1:7" ht="57" customHeight="1" thickBot="1" x14ac:dyDescent="0.3">
      <c r="A8" s="28" t="s">
        <v>3</v>
      </c>
      <c r="B8" s="56"/>
      <c r="C8" s="56"/>
      <c r="D8" s="57"/>
    </row>
    <row r="9" spans="1:7" s="1" customFormat="1" ht="23.25" customHeight="1" x14ac:dyDescent="0.25">
      <c r="A9" s="29" t="s">
        <v>4</v>
      </c>
      <c r="B9" s="58" t="s">
        <v>28</v>
      </c>
      <c r="C9" s="58"/>
      <c r="D9" s="59"/>
    </row>
    <row r="10" spans="1:7" ht="26.25" customHeight="1" x14ac:dyDescent="0.25">
      <c r="A10" s="19" t="s">
        <v>13</v>
      </c>
      <c r="B10" s="60" t="s">
        <v>51</v>
      </c>
      <c r="C10" s="60"/>
      <c r="D10" s="20" t="s">
        <v>50</v>
      </c>
    </row>
    <row r="11" spans="1:7" ht="81" customHeight="1" thickBot="1" x14ac:dyDescent="0.3">
      <c r="A11" s="61" t="s">
        <v>22</v>
      </c>
      <c r="B11" s="62"/>
      <c r="C11" s="62"/>
      <c r="D11" s="63"/>
    </row>
    <row r="12" spans="1:7" ht="15.75" x14ac:dyDescent="0.25">
      <c r="A12" s="2" t="s">
        <v>5</v>
      </c>
      <c r="B12" s="3" t="s">
        <v>19</v>
      </c>
      <c r="C12" s="3" t="s">
        <v>20</v>
      </c>
      <c r="D12" s="4" t="s">
        <v>21</v>
      </c>
    </row>
    <row r="13" spans="1:7" ht="63" x14ac:dyDescent="0.25">
      <c r="A13" s="5" t="s">
        <v>18</v>
      </c>
      <c r="B13" s="16" t="s">
        <v>14</v>
      </c>
      <c r="C13" s="16" t="s">
        <v>14</v>
      </c>
      <c r="D13" s="21" t="s">
        <v>14</v>
      </c>
    </row>
    <row r="14" spans="1:7" s="1" customFormat="1" ht="23.25" customHeight="1" thickBot="1" x14ac:dyDescent="0.3">
      <c r="A14" s="6" t="s">
        <v>15</v>
      </c>
      <c r="B14" s="7">
        <f>B24+B34+B41+B50</f>
        <v>22229.412905979465</v>
      </c>
      <c r="C14" s="7">
        <f>C24+C34+C41+C50</f>
        <v>497220.03349015908</v>
      </c>
      <c r="D14" s="27">
        <f>D24+D34+D41+D50</f>
        <v>468524.74010134093</v>
      </c>
    </row>
    <row r="15" spans="1:7" ht="42.75" customHeight="1" x14ac:dyDescent="0.25">
      <c r="A15" s="64" t="s">
        <v>6</v>
      </c>
      <c r="B15" s="65"/>
      <c r="C15" s="65"/>
      <c r="D15" s="66"/>
      <c r="G15" t="s">
        <v>11</v>
      </c>
    </row>
    <row r="16" spans="1:7" ht="15.75" x14ac:dyDescent="0.25">
      <c r="A16" s="22"/>
      <c r="B16" s="37"/>
      <c r="C16" s="8"/>
      <c r="D16" s="23"/>
    </row>
    <row r="17" spans="1:4" ht="15.75" x14ac:dyDescent="0.25">
      <c r="A17" s="22" t="s">
        <v>27</v>
      </c>
      <c r="B17" s="42">
        <v>11105.880595512819</v>
      </c>
      <c r="C17" s="42">
        <v>199444.40411217947</v>
      </c>
      <c r="D17" s="43">
        <v>215010.2083346154</v>
      </c>
    </row>
    <row r="18" spans="1:4" ht="15.75" x14ac:dyDescent="0.25">
      <c r="A18" s="22" t="s">
        <v>29</v>
      </c>
      <c r="B18" s="42">
        <v>1055.0586565737178</v>
      </c>
      <c r="C18" s="42">
        <v>18947.21839065705</v>
      </c>
      <c r="D18" s="43">
        <v>20425.969791788462</v>
      </c>
    </row>
    <row r="19" spans="1:4" ht="15.75" x14ac:dyDescent="0.25">
      <c r="A19" s="22" t="s">
        <v>30</v>
      </c>
      <c r="B19" s="42">
        <v>55.940320559598071</v>
      </c>
      <c r="C19" s="42">
        <v>1004.601463513048</v>
      </c>
      <c r="D19" s="42">
        <v>1083.0064193814578</v>
      </c>
    </row>
    <row r="20" spans="1:4" ht="15.75" x14ac:dyDescent="0.25">
      <c r="A20" s="22" t="s">
        <v>31</v>
      </c>
      <c r="B20" s="42">
        <v>966</v>
      </c>
      <c r="C20" s="42"/>
      <c r="D20" s="43"/>
    </row>
    <row r="21" spans="1:4" ht="15.75" x14ac:dyDescent="0.25">
      <c r="A21" s="22"/>
      <c r="B21" s="42"/>
      <c r="C21" s="42"/>
      <c r="D21" s="43"/>
    </row>
    <row r="22" spans="1:4" ht="15.75" x14ac:dyDescent="0.25">
      <c r="A22" s="22"/>
      <c r="B22" s="30"/>
      <c r="C22" s="30"/>
      <c r="D22" s="31"/>
    </row>
    <row r="23" spans="1:4" ht="15.75" x14ac:dyDescent="0.25">
      <c r="A23" s="22"/>
      <c r="B23" s="30"/>
      <c r="C23" s="30"/>
      <c r="D23" s="31"/>
    </row>
    <row r="24" spans="1:4" ht="25.5" customHeight="1" x14ac:dyDescent="0.25">
      <c r="A24" s="24" t="s">
        <v>7</v>
      </c>
      <c r="B24" s="32">
        <f>SUM(B16:B23)</f>
        <v>13182.879572646134</v>
      </c>
      <c r="C24" s="32">
        <f>SUM(C16:C23)</f>
        <v>219396.22396634956</v>
      </c>
      <c r="D24" s="33">
        <f t="shared" ref="D24" si="0">SUM(D16:D23)</f>
        <v>236519.18454578531</v>
      </c>
    </row>
    <row r="25" spans="1:4" ht="30.75" customHeight="1" x14ac:dyDescent="0.25">
      <c r="A25" s="51" t="s">
        <v>8</v>
      </c>
      <c r="B25" s="52"/>
      <c r="C25" s="52"/>
      <c r="D25" s="53"/>
    </row>
    <row r="26" spans="1:4" ht="15.75" x14ac:dyDescent="0.25">
      <c r="A26" s="14"/>
      <c r="B26" s="8"/>
      <c r="C26" s="8"/>
      <c r="D26" s="23"/>
    </row>
    <row r="27" spans="1:4" ht="15.75" x14ac:dyDescent="0.25">
      <c r="A27" s="15" t="s">
        <v>32</v>
      </c>
      <c r="B27" s="42">
        <v>2313.1999999999998</v>
      </c>
      <c r="C27" s="30">
        <v>22490.476190476191</v>
      </c>
      <c r="D27" s="31">
        <v>25672.222222222223</v>
      </c>
    </row>
    <row r="28" spans="1:4" s="1" customFormat="1" ht="15.75" x14ac:dyDescent="0.25">
      <c r="A28" s="15" t="s">
        <v>34</v>
      </c>
      <c r="B28" s="30">
        <v>0</v>
      </c>
      <c r="C28" s="30">
        <v>5500</v>
      </c>
      <c r="D28" s="31">
        <v>6000</v>
      </c>
    </row>
    <row r="29" spans="1:4" s="1" customFormat="1" ht="15.75" x14ac:dyDescent="0.25">
      <c r="A29" s="15" t="s">
        <v>33</v>
      </c>
      <c r="B29" s="42">
        <v>200</v>
      </c>
      <c r="C29" s="30">
        <v>1500</v>
      </c>
      <c r="D29" s="31">
        <v>2000</v>
      </c>
    </row>
    <row r="30" spans="1:4" ht="31.5" x14ac:dyDescent="0.25">
      <c r="A30" s="15" t="s">
        <v>37</v>
      </c>
      <c r="B30" s="42">
        <v>6533.333333333333</v>
      </c>
      <c r="C30" s="30"/>
      <c r="D30" s="31"/>
    </row>
    <row r="31" spans="1:4" ht="15.75" x14ac:dyDescent="0.25">
      <c r="A31" s="15"/>
      <c r="B31" s="30"/>
      <c r="C31" s="30"/>
      <c r="D31" s="31"/>
    </row>
    <row r="32" spans="1:4" ht="15.75" x14ac:dyDescent="0.25">
      <c r="A32" s="22" t="s">
        <v>42</v>
      </c>
      <c r="B32" s="30"/>
      <c r="C32" s="30">
        <v>15000</v>
      </c>
      <c r="D32" s="31">
        <v>15000</v>
      </c>
    </row>
    <row r="33" spans="1:4" s="13" customFormat="1" ht="15.75" x14ac:dyDescent="0.25">
      <c r="A33" s="22"/>
      <c r="B33" s="30"/>
      <c r="C33" s="30"/>
      <c r="D33" s="31"/>
    </row>
    <row r="34" spans="1:4" ht="26.25" customHeight="1" x14ac:dyDescent="0.25">
      <c r="A34" s="24" t="s">
        <v>7</v>
      </c>
      <c r="B34" s="32">
        <f>SUM(B26:B33)</f>
        <v>9046.5333333333328</v>
      </c>
      <c r="C34" s="32">
        <f t="shared" ref="C34:D34" si="1">SUM(C26:C33)</f>
        <v>44490.476190476191</v>
      </c>
      <c r="D34" s="33">
        <f t="shared" si="1"/>
        <v>48672.222222222219</v>
      </c>
    </row>
    <row r="35" spans="1:4" s="1" customFormat="1" ht="28.5" customHeight="1" x14ac:dyDescent="0.25">
      <c r="A35" s="75" t="s">
        <v>12</v>
      </c>
      <c r="B35" s="76"/>
      <c r="C35" s="76"/>
      <c r="D35" s="77"/>
    </row>
    <row r="36" spans="1:4" s="1" customFormat="1" ht="15.75" x14ac:dyDescent="0.25">
      <c r="A36" s="25"/>
      <c r="B36" s="34"/>
      <c r="C36" s="34"/>
      <c r="D36" s="35"/>
    </row>
    <row r="37" spans="1:4" s="1" customFormat="1" ht="15.75" x14ac:dyDescent="0.25">
      <c r="A37" s="36" t="s">
        <v>35</v>
      </c>
      <c r="B37" s="34"/>
      <c r="C37" s="38">
        <v>25000</v>
      </c>
      <c r="D37" s="39">
        <v>25000</v>
      </c>
    </row>
    <row r="38" spans="1:4" s="1" customFormat="1" ht="15.75" x14ac:dyDescent="0.25">
      <c r="A38" s="25"/>
      <c r="B38" s="34"/>
      <c r="C38" s="38"/>
      <c r="D38" s="39"/>
    </row>
    <row r="39" spans="1:4" s="1" customFormat="1" ht="15.75" x14ac:dyDescent="0.25">
      <c r="A39" s="25"/>
      <c r="B39" s="34"/>
      <c r="C39" s="34"/>
      <c r="D39" s="35"/>
    </row>
    <row r="40" spans="1:4" s="1" customFormat="1" ht="15.75" x14ac:dyDescent="0.25">
      <c r="A40" s="25"/>
      <c r="B40" s="34"/>
      <c r="C40" s="34"/>
      <c r="D40" s="35"/>
    </row>
    <row r="41" spans="1:4" ht="22.5" customHeight="1" x14ac:dyDescent="0.25">
      <c r="A41" s="24" t="s">
        <v>7</v>
      </c>
      <c r="B41" s="32">
        <f>SUM(B36:B40)</f>
        <v>0</v>
      </c>
      <c r="C41" s="32">
        <f t="shared" ref="C41:D41" si="2">SUM(C36:C40)</f>
        <v>25000</v>
      </c>
      <c r="D41" s="33">
        <f t="shared" si="2"/>
        <v>25000</v>
      </c>
    </row>
    <row r="42" spans="1:4" ht="27" customHeight="1" x14ac:dyDescent="0.25">
      <c r="A42" s="51" t="s">
        <v>16</v>
      </c>
      <c r="B42" s="52"/>
      <c r="C42" s="52"/>
      <c r="D42" s="53"/>
    </row>
    <row r="43" spans="1:4" s="13" customFormat="1" ht="27" customHeight="1" x14ac:dyDescent="0.25">
      <c r="A43" s="15" t="s">
        <v>41</v>
      </c>
      <c r="B43" s="30"/>
      <c r="C43" s="30">
        <v>150000</v>
      </c>
      <c r="D43" s="31">
        <v>150000</v>
      </c>
    </row>
    <row r="44" spans="1:4" s="13" customFormat="1" ht="15.75" x14ac:dyDescent="0.25">
      <c r="A44" s="15" t="s">
        <v>39</v>
      </c>
      <c r="B44" s="30"/>
      <c r="C44" s="30">
        <v>50000</v>
      </c>
      <c r="D44" s="31"/>
    </row>
    <row r="45" spans="1:4" s="13" customFormat="1" ht="15.75" x14ac:dyDescent="0.25">
      <c r="A45" s="15" t="s">
        <v>40</v>
      </c>
      <c r="B45" s="30"/>
      <c r="C45" s="30"/>
      <c r="D45" s="31"/>
    </row>
    <row r="46" spans="1:4" s="13" customFormat="1" ht="15.75" x14ac:dyDescent="0.25">
      <c r="A46" s="15" t="s">
        <v>46</v>
      </c>
      <c r="B46" s="30"/>
      <c r="C46" s="42">
        <v>8333.3333333333339</v>
      </c>
      <c r="D46" s="42">
        <v>8333.3333333333339</v>
      </c>
    </row>
    <row r="47" spans="1:4" s="13" customFormat="1" ht="15.75" x14ac:dyDescent="0.25">
      <c r="A47" s="15"/>
      <c r="B47" s="30"/>
      <c r="C47" s="30"/>
      <c r="D47" s="31"/>
    </row>
    <row r="48" spans="1:4" s="13" customFormat="1" ht="15.75" x14ac:dyDescent="0.25">
      <c r="A48" s="15"/>
      <c r="B48" s="30"/>
      <c r="C48" s="30"/>
      <c r="D48" s="31"/>
    </row>
    <row r="49" spans="1:4" s="13" customFormat="1" ht="15.75" x14ac:dyDescent="0.25">
      <c r="A49" s="15"/>
      <c r="B49" s="30"/>
      <c r="C49" s="30"/>
      <c r="D49" s="31"/>
    </row>
    <row r="50" spans="1:4" s="13" customFormat="1" ht="22.5" customHeight="1" x14ac:dyDescent="0.25">
      <c r="A50" s="24" t="s">
        <v>7</v>
      </c>
      <c r="B50" s="32">
        <f>SUM(B43:B49)</f>
        <v>0</v>
      </c>
      <c r="C50" s="32">
        <f>SUM(C43:C49)</f>
        <v>208333.33333333334</v>
      </c>
      <c r="D50" s="32">
        <f>SUM(D43:D49)</f>
        <v>158333.33333333334</v>
      </c>
    </row>
    <row r="51" spans="1:4" ht="29.25" customHeight="1" thickBot="1" x14ac:dyDescent="0.3">
      <c r="A51" s="26" t="s">
        <v>9</v>
      </c>
      <c r="B51" s="7">
        <f>B50+B41+B34+B24</f>
        <v>22229.412905979465</v>
      </c>
      <c r="C51" s="7">
        <f>C50+C41+C34+C24</f>
        <v>497220.03349015908</v>
      </c>
      <c r="D51" s="27">
        <f>D50+D41+D34+D24</f>
        <v>468524.74010134087</v>
      </c>
    </row>
    <row r="52" spans="1:4" ht="15.75" x14ac:dyDescent="0.25">
      <c r="A52" s="9"/>
      <c r="B52" s="10"/>
      <c r="C52" s="11"/>
      <c r="D52" s="11"/>
    </row>
    <row r="53" spans="1:4" ht="15.75" x14ac:dyDescent="0.25">
      <c r="A53" s="12"/>
      <c r="B53" s="12"/>
      <c r="C53" s="44"/>
      <c r="D53" s="12"/>
    </row>
    <row r="54" spans="1:4" ht="15.75" x14ac:dyDescent="0.25">
      <c r="A54" s="12"/>
      <c r="B54" s="12"/>
      <c r="C54" s="44"/>
      <c r="D54" s="44"/>
    </row>
    <row r="55" spans="1:4" ht="15.75" x14ac:dyDescent="0.25">
      <c r="A55" s="12"/>
      <c r="B55" s="12"/>
      <c r="C55" s="12"/>
      <c r="D55" s="12"/>
    </row>
  </sheetData>
  <mergeCells count="15">
    <mergeCell ref="B3:D3"/>
    <mergeCell ref="B8:D8"/>
    <mergeCell ref="B5:D5"/>
    <mergeCell ref="A11:D11"/>
    <mergeCell ref="A1:D1"/>
    <mergeCell ref="B10:C10"/>
    <mergeCell ref="B4:D4"/>
    <mergeCell ref="B6:D6"/>
    <mergeCell ref="B7:D7"/>
    <mergeCell ref="A2:D2"/>
    <mergeCell ref="A15:D15"/>
    <mergeCell ref="A25:D25"/>
    <mergeCell ref="A42:D42"/>
    <mergeCell ref="A35:D35"/>
    <mergeCell ref="B9:D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opLeftCell="A22" zoomScale="85" zoomScaleNormal="85" workbookViewId="0">
      <selection activeCell="C34" sqref="C34"/>
    </sheetView>
  </sheetViews>
  <sheetFormatPr defaultRowHeight="15" x14ac:dyDescent="0.25"/>
  <cols>
    <col min="1" max="1" width="45.5703125" style="13" customWidth="1"/>
    <col min="2" max="2" width="29.42578125" style="13" customWidth="1"/>
    <col min="3" max="3" width="31.42578125" style="13" customWidth="1"/>
    <col min="4" max="4" width="36.42578125" style="13" customWidth="1"/>
    <col min="5" max="16384" width="9.140625" style="13"/>
  </cols>
  <sheetData>
    <row r="1" spans="1:7" ht="54.75" customHeight="1" x14ac:dyDescent="0.35">
      <c r="A1" s="69" t="s">
        <v>17</v>
      </c>
      <c r="B1" s="70"/>
      <c r="C1" s="70"/>
      <c r="D1" s="71"/>
    </row>
    <row r="2" spans="1:7" ht="87" customHeight="1" x14ac:dyDescent="0.25">
      <c r="A2" s="72" t="s">
        <v>23</v>
      </c>
      <c r="B2" s="73"/>
      <c r="C2" s="73"/>
      <c r="D2" s="74"/>
    </row>
    <row r="3" spans="1:7" ht="27.75" customHeight="1" x14ac:dyDescent="0.25">
      <c r="A3" s="17" t="s">
        <v>0</v>
      </c>
      <c r="B3" s="67" t="s">
        <v>24</v>
      </c>
      <c r="C3" s="67"/>
      <c r="D3" s="68"/>
    </row>
    <row r="4" spans="1:7" ht="26.25" customHeight="1" x14ac:dyDescent="0.25">
      <c r="A4" s="17" t="s">
        <v>1</v>
      </c>
      <c r="B4" s="67" t="s">
        <v>25</v>
      </c>
      <c r="C4" s="67"/>
      <c r="D4" s="68"/>
    </row>
    <row r="5" spans="1:7" ht="26.25" customHeight="1" x14ac:dyDescent="0.25">
      <c r="A5" s="18" t="s">
        <v>2</v>
      </c>
      <c r="B5" s="67" t="s">
        <v>26</v>
      </c>
      <c r="C5" s="67"/>
      <c r="D5" s="68"/>
    </row>
    <row r="6" spans="1:7" ht="26.25" customHeight="1" x14ac:dyDescent="0.25">
      <c r="A6" s="18" t="s">
        <v>10</v>
      </c>
      <c r="B6" s="67"/>
      <c r="C6" s="67"/>
      <c r="D6" s="68"/>
    </row>
    <row r="7" spans="1:7" ht="28.5" customHeight="1" x14ac:dyDescent="0.25">
      <c r="A7" s="18" t="s">
        <v>45</v>
      </c>
      <c r="B7" s="78">
        <f>B51+C51+D51</f>
        <v>1087974.1864974794</v>
      </c>
      <c r="C7" s="78"/>
      <c r="D7" s="79"/>
    </row>
    <row r="8" spans="1:7" ht="57" customHeight="1" thickBot="1" x14ac:dyDescent="0.3">
      <c r="A8" s="28" t="s">
        <v>3</v>
      </c>
      <c r="B8" s="56"/>
      <c r="C8" s="56"/>
      <c r="D8" s="57"/>
    </row>
    <row r="9" spans="1:7" ht="23.25" customHeight="1" x14ac:dyDescent="0.25">
      <c r="A9" s="29" t="s">
        <v>4</v>
      </c>
      <c r="B9" s="58" t="s">
        <v>47</v>
      </c>
      <c r="C9" s="58"/>
      <c r="D9" s="59"/>
    </row>
    <row r="10" spans="1:7" ht="26.25" customHeight="1" x14ac:dyDescent="0.25">
      <c r="A10" s="19" t="s">
        <v>13</v>
      </c>
      <c r="B10" s="60" t="s">
        <v>51</v>
      </c>
      <c r="C10" s="60"/>
      <c r="D10" s="20" t="s">
        <v>50</v>
      </c>
    </row>
    <row r="11" spans="1:7" ht="81" customHeight="1" thickBot="1" x14ac:dyDescent="0.3">
      <c r="A11" s="61" t="s">
        <v>22</v>
      </c>
      <c r="B11" s="62"/>
      <c r="C11" s="62"/>
      <c r="D11" s="63"/>
    </row>
    <row r="12" spans="1:7" ht="15.75" x14ac:dyDescent="0.25">
      <c r="A12" s="2" t="s">
        <v>5</v>
      </c>
      <c r="B12" s="3" t="s">
        <v>19</v>
      </c>
      <c r="C12" s="3" t="s">
        <v>20</v>
      </c>
      <c r="D12" s="4" t="s">
        <v>21</v>
      </c>
    </row>
    <row r="13" spans="1:7" ht="63" x14ac:dyDescent="0.25">
      <c r="A13" s="5" t="s">
        <v>18</v>
      </c>
      <c r="B13" s="16" t="s">
        <v>14</v>
      </c>
      <c r="C13" s="16" t="s">
        <v>14</v>
      </c>
      <c r="D13" s="21" t="s">
        <v>14</v>
      </c>
    </row>
    <row r="14" spans="1:7" ht="23.25" customHeight="1" thickBot="1" x14ac:dyDescent="0.3">
      <c r="A14" s="6" t="s">
        <v>15</v>
      </c>
      <c r="B14" s="7">
        <f>B24+B34+B41+B50</f>
        <v>22229.412905979465</v>
      </c>
      <c r="C14" s="7">
        <f>C24+C34+C41+C50</f>
        <v>522220.03349015908</v>
      </c>
      <c r="D14" s="27">
        <f>D24+D34+D41+D50</f>
        <v>543524.74010134093</v>
      </c>
    </row>
    <row r="15" spans="1:7" ht="42.75" customHeight="1" x14ac:dyDescent="0.25">
      <c r="A15" s="64" t="s">
        <v>6</v>
      </c>
      <c r="B15" s="65"/>
      <c r="C15" s="65"/>
      <c r="D15" s="66"/>
      <c r="G15" s="13" t="s">
        <v>11</v>
      </c>
    </row>
    <row r="16" spans="1:7" ht="15.75" x14ac:dyDescent="0.25">
      <c r="A16" s="22"/>
      <c r="B16" s="37"/>
      <c r="C16" s="8"/>
      <c r="D16" s="23"/>
    </row>
    <row r="17" spans="1:4" ht="15.75" x14ac:dyDescent="0.25">
      <c r="A17" s="22" t="s">
        <v>27</v>
      </c>
      <c r="B17" s="30">
        <v>11105.880595512819</v>
      </c>
      <c r="C17" s="30">
        <v>199444.40411217947</v>
      </c>
      <c r="D17" s="31">
        <v>215010.2083346154</v>
      </c>
    </row>
    <row r="18" spans="1:4" ht="15.75" x14ac:dyDescent="0.25">
      <c r="A18" s="22" t="s">
        <v>29</v>
      </c>
      <c r="B18" s="30">
        <v>1055.0586565737178</v>
      </c>
      <c r="C18" s="30">
        <v>18947.21839065705</v>
      </c>
      <c r="D18" s="30">
        <v>20425.969791788462</v>
      </c>
    </row>
    <row r="19" spans="1:4" ht="15.75" x14ac:dyDescent="0.25">
      <c r="A19" s="22" t="s">
        <v>30</v>
      </c>
      <c r="B19" s="42">
        <v>55.940320559598071</v>
      </c>
      <c r="C19" s="42">
        <v>1004.601463513048</v>
      </c>
      <c r="D19" s="42">
        <v>1083.0064193814578</v>
      </c>
    </row>
    <row r="20" spans="1:4" ht="15.75" x14ac:dyDescent="0.25">
      <c r="A20" s="22" t="s">
        <v>31</v>
      </c>
      <c r="B20" s="30">
        <v>966</v>
      </c>
      <c r="D20" s="31"/>
    </row>
    <row r="21" spans="1:4" ht="15.75" x14ac:dyDescent="0.25">
      <c r="A21" s="22"/>
      <c r="B21" s="30"/>
      <c r="C21" s="30"/>
      <c r="D21" s="31"/>
    </row>
    <row r="22" spans="1:4" ht="15.75" x14ac:dyDescent="0.25">
      <c r="A22" s="22"/>
      <c r="B22" s="30"/>
      <c r="C22" s="30"/>
      <c r="D22" s="31"/>
    </row>
    <row r="23" spans="1:4" ht="15.75" x14ac:dyDescent="0.25">
      <c r="A23" s="22"/>
      <c r="B23" s="30"/>
      <c r="C23" s="30"/>
      <c r="D23" s="31"/>
    </row>
    <row r="24" spans="1:4" ht="25.5" customHeight="1" x14ac:dyDescent="0.25">
      <c r="A24" s="24" t="s">
        <v>7</v>
      </c>
      <c r="B24" s="32">
        <f>SUM(B16:B23)</f>
        <v>13182.879572646134</v>
      </c>
      <c r="C24" s="32">
        <f t="shared" ref="C24:D24" si="0">SUM(C16:C23)</f>
        <v>219396.22396634956</v>
      </c>
      <c r="D24" s="33">
        <f t="shared" si="0"/>
        <v>236519.18454578531</v>
      </c>
    </row>
    <row r="25" spans="1:4" ht="30.75" customHeight="1" x14ac:dyDescent="0.25">
      <c r="A25" s="51" t="s">
        <v>8</v>
      </c>
      <c r="B25" s="52"/>
      <c r="C25" s="52"/>
      <c r="D25" s="53"/>
    </row>
    <row r="26" spans="1:4" ht="15.75" x14ac:dyDescent="0.25">
      <c r="A26" s="14"/>
      <c r="B26" s="8"/>
      <c r="C26" s="8"/>
      <c r="D26" s="23"/>
    </row>
    <row r="27" spans="1:4" ht="15.75" x14ac:dyDescent="0.25">
      <c r="A27" s="15" t="s">
        <v>32</v>
      </c>
      <c r="B27" s="30">
        <v>2313.1999999999998</v>
      </c>
      <c r="C27" s="30">
        <v>22490.476190476191</v>
      </c>
      <c r="D27" s="31">
        <v>25672.222222222223</v>
      </c>
    </row>
    <row r="28" spans="1:4" ht="15.75" x14ac:dyDescent="0.25">
      <c r="A28" s="15" t="s">
        <v>34</v>
      </c>
      <c r="B28" s="30">
        <v>0</v>
      </c>
      <c r="C28" s="30">
        <v>5500</v>
      </c>
      <c r="D28" s="31">
        <v>6000</v>
      </c>
    </row>
    <row r="29" spans="1:4" ht="15.75" x14ac:dyDescent="0.25">
      <c r="A29" s="15" t="s">
        <v>33</v>
      </c>
      <c r="B29" s="30">
        <v>200</v>
      </c>
      <c r="C29" s="30">
        <v>1500</v>
      </c>
      <c r="D29" s="31">
        <v>2000</v>
      </c>
    </row>
    <row r="30" spans="1:4" ht="31.5" x14ac:dyDescent="0.25">
      <c r="A30" s="15" t="s">
        <v>37</v>
      </c>
      <c r="B30" s="30">
        <v>6533.333333333333</v>
      </c>
      <c r="C30" s="30"/>
      <c r="D30" s="31"/>
    </row>
    <row r="31" spans="1:4" ht="15.75" x14ac:dyDescent="0.25">
      <c r="A31" s="15"/>
      <c r="B31" s="30"/>
      <c r="C31" s="30"/>
      <c r="D31" s="31"/>
    </row>
    <row r="32" spans="1:4" ht="15.75" x14ac:dyDescent="0.25">
      <c r="A32" s="22" t="s">
        <v>42</v>
      </c>
      <c r="B32" s="30"/>
      <c r="C32" s="38">
        <v>15000</v>
      </c>
      <c r="D32" s="39">
        <v>15000</v>
      </c>
    </row>
    <row r="33" spans="1:4" ht="15.75" x14ac:dyDescent="0.25">
      <c r="A33" s="22"/>
      <c r="B33" s="30"/>
      <c r="C33" s="30"/>
      <c r="D33" s="31"/>
    </row>
    <row r="34" spans="1:4" ht="26.25" customHeight="1" x14ac:dyDescent="0.25">
      <c r="A34" s="24" t="s">
        <v>7</v>
      </c>
      <c r="B34" s="32">
        <f>SUM(B26:B33)</f>
        <v>9046.5333333333328</v>
      </c>
      <c r="C34" s="32">
        <f t="shared" ref="C34:D34" si="1">SUM(C26:C33)</f>
        <v>44490.476190476191</v>
      </c>
      <c r="D34" s="33">
        <f t="shared" si="1"/>
        <v>48672.222222222219</v>
      </c>
    </row>
    <row r="35" spans="1:4" ht="28.5" customHeight="1" x14ac:dyDescent="0.25">
      <c r="A35" s="51" t="s">
        <v>12</v>
      </c>
      <c r="B35" s="52"/>
      <c r="C35" s="52"/>
      <c r="D35" s="53"/>
    </row>
    <row r="36" spans="1:4" ht="15.75" x14ac:dyDescent="0.25">
      <c r="A36" s="25"/>
      <c r="B36" s="34"/>
      <c r="C36" s="34"/>
      <c r="D36" s="35"/>
    </row>
    <row r="37" spans="1:4" ht="15.75" x14ac:dyDescent="0.25">
      <c r="A37" s="36" t="s">
        <v>35</v>
      </c>
      <c r="B37" s="34"/>
      <c r="C37" s="30">
        <v>25000</v>
      </c>
      <c r="D37" s="31">
        <v>25000</v>
      </c>
    </row>
    <row r="38" spans="1:4" ht="15.75" x14ac:dyDescent="0.25">
      <c r="A38" s="25"/>
      <c r="B38" s="34"/>
      <c r="C38" s="34"/>
      <c r="D38" s="35"/>
    </row>
    <row r="39" spans="1:4" ht="15.75" x14ac:dyDescent="0.25">
      <c r="A39" s="25"/>
      <c r="B39" s="34"/>
      <c r="C39" s="34"/>
      <c r="D39" s="35"/>
    </row>
    <row r="40" spans="1:4" ht="15.75" x14ac:dyDescent="0.25">
      <c r="A40" s="25"/>
      <c r="B40" s="34"/>
      <c r="C40" s="34"/>
      <c r="D40" s="35"/>
    </row>
    <row r="41" spans="1:4" ht="22.5" customHeight="1" x14ac:dyDescent="0.25">
      <c r="A41" s="24" t="s">
        <v>7</v>
      </c>
      <c r="B41" s="32">
        <f>SUM(B36:B40)</f>
        <v>0</v>
      </c>
      <c r="C41" s="32">
        <f t="shared" ref="C41:D41" si="2">SUM(C36:C40)</f>
        <v>25000</v>
      </c>
      <c r="D41" s="33">
        <f t="shared" si="2"/>
        <v>25000</v>
      </c>
    </row>
    <row r="42" spans="1:4" ht="27" customHeight="1" x14ac:dyDescent="0.25">
      <c r="A42" s="51" t="s">
        <v>16</v>
      </c>
      <c r="B42" s="52"/>
      <c r="C42" s="52"/>
      <c r="D42" s="53"/>
    </row>
    <row r="43" spans="1:4" ht="27" customHeight="1" x14ac:dyDescent="0.25">
      <c r="A43" s="15" t="s">
        <v>41</v>
      </c>
      <c r="B43" s="8"/>
      <c r="C43" s="30">
        <v>225000</v>
      </c>
      <c r="D43" s="30">
        <v>225000</v>
      </c>
    </row>
    <row r="44" spans="1:4" ht="15.75" x14ac:dyDescent="0.25">
      <c r="A44" s="15" t="s">
        <v>39</v>
      </c>
      <c r="B44" s="8"/>
      <c r="C44" s="30"/>
      <c r="D44" s="31"/>
    </row>
    <row r="45" spans="1:4" ht="15.75" x14ac:dyDescent="0.25">
      <c r="A45" s="15" t="s">
        <v>40</v>
      </c>
      <c r="B45" s="30"/>
      <c r="C45" s="30"/>
      <c r="D45" s="31"/>
    </row>
    <row r="46" spans="1:4" ht="15.75" x14ac:dyDescent="0.25">
      <c r="A46" s="15" t="s">
        <v>46</v>
      </c>
      <c r="B46" s="30"/>
      <c r="C46" s="42">
        <v>8333.3333333333339</v>
      </c>
      <c r="D46" s="42">
        <v>8333.3333333333339</v>
      </c>
    </row>
    <row r="47" spans="1:4" ht="15.75" x14ac:dyDescent="0.25">
      <c r="A47" s="15"/>
      <c r="B47" s="30"/>
      <c r="C47" s="30"/>
      <c r="D47" s="31"/>
    </row>
    <row r="48" spans="1:4" ht="15.75" x14ac:dyDescent="0.25">
      <c r="A48" s="15"/>
      <c r="B48" s="30"/>
      <c r="C48" s="30"/>
      <c r="D48" s="31"/>
    </row>
    <row r="49" spans="1:4" ht="15.75" x14ac:dyDescent="0.25">
      <c r="A49" s="15"/>
      <c r="B49" s="30"/>
      <c r="C49" s="30"/>
      <c r="D49" s="31"/>
    </row>
    <row r="50" spans="1:4" ht="22.5" customHeight="1" x14ac:dyDescent="0.25">
      <c r="A50" s="24" t="s">
        <v>7</v>
      </c>
      <c r="B50" s="32">
        <f>SUM(B44:B49)</f>
        <v>0</v>
      </c>
      <c r="C50" s="32">
        <f>SUM(C43:C49)</f>
        <v>233333.33333333334</v>
      </c>
      <c r="D50" s="32">
        <f>SUM(D43:D49)</f>
        <v>233333.33333333334</v>
      </c>
    </row>
    <row r="51" spans="1:4" ht="29.25" customHeight="1" thickBot="1" x14ac:dyDescent="0.3">
      <c r="A51" s="26" t="s">
        <v>9</v>
      </c>
      <c r="B51" s="7">
        <f>B50+B41+B34+B24</f>
        <v>22229.412905979465</v>
      </c>
      <c r="C51" s="7">
        <f>C50+C41+C34+C24</f>
        <v>522220.03349015908</v>
      </c>
      <c r="D51" s="27">
        <f>D50+D41+D34+D24</f>
        <v>543524.74010134093</v>
      </c>
    </row>
    <row r="52" spans="1:4" ht="15.75" x14ac:dyDescent="0.25">
      <c r="A52" s="9"/>
      <c r="B52" s="10"/>
      <c r="C52" s="11"/>
      <c r="D52" s="11"/>
    </row>
    <row r="53" spans="1:4" ht="15.75" x14ac:dyDescent="0.25">
      <c r="A53" s="12"/>
      <c r="B53" s="12"/>
      <c r="C53" s="12"/>
      <c r="D53" s="12"/>
    </row>
    <row r="54" spans="1:4" ht="15.75" x14ac:dyDescent="0.25">
      <c r="A54" s="12"/>
      <c r="B54" s="12"/>
      <c r="C54" s="12"/>
      <c r="D54" s="12"/>
    </row>
    <row r="55" spans="1:4" ht="15.75" x14ac:dyDescent="0.25">
      <c r="A55" s="12"/>
      <c r="B55" s="12"/>
      <c r="C55" s="12"/>
      <c r="D55" s="12"/>
    </row>
  </sheetData>
  <mergeCells count="15">
    <mergeCell ref="B6:D6"/>
    <mergeCell ref="A1:D1"/>
    <mergeCell ref="A2:D2"/>
    <mergeCell ref="B3:D3"/>
    <mergeCell ref="B4:D4"/>
    <mergeCell ref="B5:D5"/>
    <mergeCell ref="A25:D25"/>
    <mergeCell ref="A35:D35"/>
    <mergeCell ref="A42:D42"/>
    <mergeCell ref="B7:D7"/>
    <mergeCell ref="B8:D8"/>
    <mergeCell ref="B9:D9"/>
    <mergeCell ref="B10:C10"/>
    <mergeCell ref="A11:D11"/>
    <mergeCell ref="A15:D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opLeftCell="A23" zoomScale="85" zoomScaleNormal="85" workbookViewId="0">
      <selection activeCell="C34" sqref="C34"/>
    </sheetView>
  </sheetViews>
  <sheetFormatPr defaultRowHeight="15" x14ac:dyDescent="0.25"/>
  <cols>
    <col min="1" max="1" width="45.5703125" style="13" customWidth="1"/>
    <col min="2" max="2" width="29.42578125" style="13" customWidth="1"/>
    <col min="3" max="3" width="31.42578125" style="13" customWidth="1"/>
    <col min="4" max="4" width="36.42578125" style="13" customWidth="1"/>
    <col min="5" max="16384" width="9.140625" style="13"/>
  </cols>
  <sheetData>
    <row r="1" spans="1:7" ht="54.75" customHeight="1" x14ac:dyDescent="0.35">
      <c r="A1" s="69" t="s">
        <v>17</v>
      </c>
      <c r="B1" s="70"/>
      <c r="C1" s="70"/>
      <c r="D1" s="71"/>
    </row>
    <row r="2" spans="1:7" ht="87" customHeight="1" x14ac:dyDescent="0.25">
      <c r="A2" s="72" t="s">
        <v>23</v>
      </c>
      <c r="B2" s="73"/>
      <c r="C2" s="73"/>
      <c r="D2" s="74"/>
    </row>
    <row r="3" spans="1:7" ht="27.75" customHeight="1" x14ac:dyDescent="0.25">
      <c r="A3" s="17" t="s">
        <v>0</v>
      </c>
      <c r="B3" s="67" t="s">
        <v>24</v>
      </c>
      <c r="C3" s="67"/>
      <c r="D3" s="68"/>
    </row>
    <row r="4" spans="1:7" ht="26.25" customHeight="1" x14ac:dyDescent="0.25">
      <c r="A4" s="17" t="s">
        <v>1</v>
      </c>
      <c r="B4" s="67" t="s">
        <v>25</v>
      </c>
      <c r="C4" s="67"/>
      <c r="D4" s="68"/>
    </row>
    <row r="5" spans="1:7" ht="26.25" customHeight="1" x14ac:dyDescent="0.25">
      <c r="A5" s="18" t="s">
        <v>2</v>
      </c>
      <c r="B5" s="67" t="s">
        <v>26</v>
      </c>
      <c r="C5" s="67"/>
      <c r="D5" s="68"/>
    </row>
    <row r="6" spans="1:7" ht="26.25" customHeight="1" x14ac:dyDescent="0.25">
      <c r="A6" s="18" t="s">
        <v>10</v>
      </c>
      <c r="B6" s="67"/>
      <c r="C6" s="67"/>
      <c r="D6" s="68"/>
    </row>
    <row r="7" spans="1:7" ht="28.5" customHeight="1" x14ac:dyDescent="0.25">
      <c r="A7" s="18" t="s">
        <v>45</v>
      </c>
      <c r="B7" s="80">
        <f>B51+C51+D51</f>
        <v>662987.84380084532</v>
      </c>
      <c r="C7" s="67"/>
      <c r="D7" s="68"/>
    </row>
    <row r="8" spans="1:7" ht="57" customHeight="1" thickBot="1" x14ac:dyDescent="0.3">
      <c r="A8" s="28" t="s">
        <v>3</v>
      </c>
      <c r="B8" s="56"/>
      <c r="C8" s="56"/>
      <c r="D8" s="57"/>
    </row>
    <row r="9" spans="1:7" ht="23.25" customHeight="1" x14ac:dyDescent="0.25">
      <c r="A9" s="29" t="s">
        <v>4</v>
      </c>
      <c r="B9" s="58" t="s">
        <v>36</v>
      </c>
      <c r="C9" s="58"/>
      <c r="D9" s="59"/>
    </row>
    <row r="10" spans="1:7" ht="26.25" customHeight="1" x14ac:dyDescent="0.25">
      <c r="A10" s="19" t="s">
        <v>13</v>
      </c>
      <c r="B10" s="60" t="s">
        <v>51</v>
      </c>
      <c r="C10" s="60"/>
      <c r="D10" s="20" t="s">
        <v>50</v>
      </c>
    </row>
    <row r="11" spans="1:7" ht="81" customHeight="1" thickBot="1" x14ac:dyDescent="0.3">
      <c r="A11" s="61" t="s">
        <v>22</v>
      </c>
      <c r="B11" s="62"/>
      <c r="C11" s="62"/>
      <c r="D11" s="63"/>
    </row>
    <row r="12" spans="1:7" ht="15.75" x14ac:dyDescent="0.25">
      <c r="A12" s="2" t="s">
        <v>5</v>
      </c>
      <c r="B12" s="3" t="s">
        <v>19</v>
      </c>
      <c r="C12" s="3" t="s">
        <v>20</v>
      </c>
      <c r="D12" s="4" t="s">
        <v>21</v>
      </c>
    </row>
    <row r="13" spans="1:7" ht="63" x14ac:dyDescent="0.25">
      <c r="A13" s="5" t="s">
        <v>18</v>
      </c>
      <c r="B13" s="16" t="s">
        <v>14</v>
      </c>
      <c r="C13" s="16" t="s">
        <v>14</v>
      </c>
      <c r="D13" s="21" t="s">
        <v>14</v>
      </c>
    </row>
    <row r="14" spans="1:7" ht="23.25" customHeight="1" thickBot="1" x14ac:dyDescent="0.3">
      <c r="A14" s="6" t="s">
        <v>15</v>
      </c>
      <c r="B14" s="7">
        <f>B24+B34+B41+B50</f>
        <v>21116.212905979468</v>
      </c>
      <c r="C14" s="7">
        <f>C24+C34+C41+C50</f>
        <v>431582.65427013923</v>
      </c>
      <c r="D14" s="27">
        <f>D24+D34+D41+D50</f>
        <v>210288.97662472658</v>
      </c>
    </row>
    <row r="15" spans="1:7" ht="42.75" customHeight="1" x14ac:dyDescent="0.25">
      <c r="A15" s="64" t="s">
        <v>6</v>
      </c>
      <c r="B15" s="65"/>
      <c r="C15" s="65"/>
      <c r="D15" s="66"/>
      <c r="G15" s="13" t="s">
        <v>11</v>
      </c>
    </row>
    <row r="16" spans="1:7" ht="15.75" x14ac:dyDescent="0.25">
      <c r="A16" s="22"/>
      <c r="B16" s="37"/>
      <c r="C16" s="8"/>
      <c r="D16" s="23"/>
    </row>
    <row r="17" spans="1:4" ht="15.75" x14ac:dyDescent="0.25">
      <c r="A17" s="22" t="s">
        <v>27</v>
      </c>
      <c r="B17" s="30">
        <v>11105.880595512819</v>
      </c>
      <c r="C17" s="30">
        <v>267853.05704967951</v>
      </c>
      <c r="D17" s="31">
        <v>121615.383</v>
      </c>
    </row>
    <row r="18" spans="1:4" ht="15.75" x14ac:dyDescent="0.25">
      <c r="A18" s="22" t="s">
        <v>29</v>
      </c>
      <c r="B18" s="30">
        <v>1055.0586565737178</v>
      </c>
      <c r="C18" s="30">
        <v>25446.040419719553</v>
      </c>
      <c r="D18" s="30">
        <v>11553.461385000001</v>
      </c>
    </row>
    <row r="19" spans="1:4" ht="15.75" x14ac:dyDescent="0.25">
      <c r="A19" s="22" t="s">
        <v>30</v>
      </c>
      <c r="B19" s="31">
        <v>55.940320559598071</v>
      </c>
      <c r="C19" s="31">
        <v>1349.1758483592355</v>
      </c>
      <c r="D19" s="31">
        <v>612.57668417100001</v>
      </c>
    </row>
    <row r="20" spans="1:4" ht="15.75" x14ac:dyDescent="0.25">
      <c r="A20" s="22" t="s">
        <v>31</v>
      </c>
      <c r="B20" s="30">
        <v>2166</v>
      </c>
      <c r="C20" s="30"/>
      <c r="D20" s="31"/>
    </row>
    <row r="21" spans="1:4" ht="15.75" x14ac:dyDescent="0.25">
      <c r="A21" s="22"/>
      <c r="B21" s="30"/>
      <c r="C21" s="30"/>
      <c r="D21" s="31"/>
    </row>
    <row r="22" spans="1:4" ht="15.75" x14ac:dyDescent="0.25">
      <c r="A22" s="22"/>
      <c r="B22" s="30"/>
      <c r="C22" s="30"/>
      <c r="D22" s="31"/>
    </row>
    <row r="23" spans="1:4" ht="15.75" x14ac:dyDescent="0.25">
      <c r="A23" s="22"/>
      <c r="B23" s="30"/>
      <c r="C23" s="30"/>
      <c r="D23" s="31"/>
    </row>
    <row r="24" spans="1:4" ht="25.5" customHeight="1" x14ac:dyDescent="0.25">
      <c r="A24" s="24" t="s">
        <v>7</v>
      </c>
      <c r="B24" s="32">
        <f>SUM(B16:B23)</f>
        <v>14382.879572646134</v>
      </c>
      <c r="C24" s="32">
        <f t="shared" ref="C24:D24" si="0">SUM(C16:C23)</f>
        <v>294648.27331775828</v>
      </c>
      <c r="D24" s="33">
        <f t="shared" si="0"/>
        <v>133781.42106917102</v>
      </c>
    </row>
    <row r="25" spans="1:4" ht="30.75" customHeight="1" x14ac:dyDescent="0.25">
      <c r="A25" s="51" t="s">
        <v>8</v>
      </c>
      <c r="B25" s="52"/>
      <c r="C25" s="52"/>
      <c r="D25" s="53"/>
    </row>
    <row r="26" spans="1:4" ht="15.75" x14ac:dyDescent="0.25">
      <c r="A26" s="14"/>
      <c r="B26" s="8"/>
      <c r="C26" s="8"/>
      <c r="D26" s="23"/>
    </row>
    <row r="27" spans="1:4" ht="15.75" x14ac:dyDescent="0.25">
      <c r="A27" s="15" t="s">
        <v>32</v>
      </c>
      <c r="B27" s="30">
        <v>0</v>
      </c>
      <c r="C27" s="30">
        <v>46601.047619047611</v>
      </c>
      <c r="D27" s="31">
        <v>25674.222222222223</v>
      </c>
    </row>
    <row r="28" spans="1:4" ht="15.75" x14ac:dyDescent="0.25">
      <c r="A28" s="15" t="s">
        <v>34</v>
      </c>
      <c r="C28" s="30">
        <v>10500</v>
      </c>
      <c r="D28" s="31">
        <v>1500</v>
      </c>
    </row>
    <row r="29" spans="1:4" ht="15.75" x14ac:dyDescent="0.25">
      <c r="A29" s="15" t="s">
        <v>33</v>
      </c>
      <c r="B29" s="30">
        <v>200</v>
      </c>
      <c r="C29" s="30">
        <v>1500</v>
      </c>
      <c r="D29" s="31">
        <v>1000</v>
      </c>
    </row>
    <row r="30" spans="1:4" ht="31.5" x14ac:dyDescent="0.25">
      <c r="A30" s="15" t="s">
        <v>37</v>
      </c>
      <c r="B30" s="30">
        <v>6533.333333333333</v>
      </c>
      <c r="D30" s="31"/>
    </row>
    <row r="31" spans="1:4" ht="15.75" x14ac:dyDescent="0.25">
      <c r="A31" s="15"/>
      <c r="B31" s="30"/>
      <c r="C31" s="30"/>
      <c r="D31" s="31"/>
    </row>
    <row r="32" spans="1:4" ht="15.75" x14ac:dyDescent="0.25">
      <c r="A32" s="22" t="s">
        <v>42</v>
      </c>
      <c r="B32" s="30"/>
      <c r="C32" s="30">
        <v>15000</v>
      </c>
      <c r="D32" s="31">
        <v>15000</v>
      </c>
    </row>
    <row r="33" spans="1:4" ht="15.75" x14ac:dyDescent="0.25">
      <c r="A33" s="22"/>
      <c r="B33" s="30"/>
      <c r="C33" s="30"/>
      <c r="D33" s="31"/>
    </row>
    <row r="34" spans="1:4" ht="26.25" customHeight="1" x14ac:dyDescent="0.25">
      <c r="A34" s="24" t="s">
        <v>7</v>
      </c>
      <c r="B34" s="32">
        <f>SUM(B26:B33)</f>
        <v>6733.333333333333</v>
      </c>
      <c r="C34" s="32">
        <f t="shared" ref="C34:D34" si="1">SUM(C26:C33)</f>
        <v>73601.047619047604</v>
      </c>
      <c r="D34" s="33">
        <f t="shared" si="1"/>
        <v>43174.222222222219</v>
      </c>
    </row>
    <row r="35" spans="1:4" ht="28.5" customHeight="1" x14ac:dyDescent="0.25">
      <c r="A35" s="51" t="s">
        <v>12</v>
      </c>
      <c r="B35" s="52"/>
      <c r="C35" s="52"/>
      <c r="D35" s="53"/>
    </row>
    <row r="36" spans="1:4" ht="15.75" x14ac:dyDescent="0.25">
      <c r="A36" s="25"/>
      <c r="B36" s="34"/>
      <c r="C36" s="34"/>
      <c r="D36" s="35"/>
    </row>
    <row r="37" spans="1:4" ht="15.75" x14ac:dyDescent="0.25">
      <c r="A37" s="36" t="s">
        <v>35</v>
      </c>
      <c r="B37" s="34"/>
      <c r="C37" s="38">
        <v>25000</v>
      </c>
      <c r="D37" s="39">
        <v>25000</v>
      </c>
    </row>
    <row r="38" spans="1:4" ht="15.75" x14ac:dyDescent="0.25">
      <c r="A38" s="25"/>
      <c r="B38" s="34"/>
      <c r="C38" s="34"/>
      <c r="D38" s="35"/>
    </row>
    <row r="39" spans="1:4" ht="15.75" x14ac:dyDescent="0.25">
      <c r="A39" s="25"/>
      <c r="B39" s="34"/>
      <c r="C39" s="34"/>
      <c r="D39" s="35"/>
    </row>
    <row r="40" spans="1:4" ht="15.75" x14ac:dyDescent="0.25">
      <c r="A40" s="25"/>
      <c r="B40" s="34"/>
      <c r="C40" s="34"/>
      <c r="D40" s="35"/>
    </row>
    <row r="41" spans="1:4" ht="22.5" customHeight="1" x14ac:dyDescent="0.25">
      <c r="A41" s="24" t="s">
        <v>7</v>
      </c>
      <c r="B41" s="32">
        <f>SUM(B36:B40)</f>
        <v>0</v>
      </c>
      <c r="C41" s="32">
        <f t="shared" ref="C41:D41" si="2">SUM(C36:C40)</f>
        <v>25000</v>
      </c>
      <c r="D41" s="33">
        <f t="shared" si="2"/>
        <v>25000</v>
      </c>
    </row>
    <row r="42" spans="1:4" ht="27" customHeight="1" x14ac:dyDescent="0.25">
      <c r="A42" s="51" t="s">
        <v>16</v>
      </c>
      <c r="B42" s="52"/>
      <c r="C42" s="52"/>
      <c r="D42" s="53"/>
    </row>
    <row r="43" spans="1:4" ht="27" customHeight="1" x14ac:dyDescent="0.25">
      <c r="A43" s="15" t="s">
        <v>41</v>
      </c>
      <c r="B43" s="8"/>
      <c r="C43" s="8"/>
      <c r="D43" s="23"/>
    </row>
    <row r="44" spans="1:4" ht="15.75" x14ac:dyDescent="0.25">
      <c r="A44" s="15" t="s">
        <v>39</v>
      </c>
      <c r="B44" s="8"/>
      <c r="C44" s="8"/>
      <c r="D44" s="23"/>
    </row>
    <row r="45" spans="1:4" ht="15.75" x14ac:dyDescent="0.25">
      <c r="A45" s="15" t="s">
        <v>40</v>
      </c>
      <c r="B45" s="30"/>
      <c r="C45" s="30">
        <v>30000</v>
      </c>
      <c r="D45" s="31"/>
    </row>
    <row r="46" spans="1:4" ht="15.75" x14ac:dyDescent="0.25">
      <c r="A46" s="15" t="s">
        <v>46</v>
      </c>
      <c r="B46" s="30"/>
      <c r="C46" s="42">
        <v>8333.3333333333339</v>
      </c>
      <c r="D46" s="42">
        <v>8333.3333333333339</v>
      </c>
    </row>
    <row r="47" spans="1:4" ht="15.75" x14ac:dyDescent="0.25">
      <c r="A47" s="15"/>
      <c r="B47" s="30"/>
      <c r="C47" s="30"/>
      <c r="D47" s="31"/>
    </row>
    <row r="48" spans="1:4" ht="15.75" x14ac:dyDescent="0.25">
      <c r="A48" s="15"/>
      <c r="B48" s="30"/>
      <c r="C48" s="30"/>
      <c r="D48" s="31"/>
    </row>
    <row r="49" spans="1:4" ht="15.75" x14ac:dyDescent="0.25">
      <c r="A49" s="15"/>
      <c r="B49" s="30"/>
      <c r="C49" s="30"/>
      <c r="D49" s="31"/>
    </row>
    <row r="50" spans="1:4" ht="22.5" customHeight="1" x14ac:dyDescent="0.25">
      <c r="A50" s="24" t="s">
        <v>7</v>
      </c>
      <c r="B50" s="32">
        <f>SUM(B44:B49)</f>
        <v>0</v>
      </c>
      <c r="C50" s="32">
        <f>SUM(C43:C49)</f>
        <v>38333.333333333336</v>
      </c>
      <c r="D50" s="32">
        <f>SUM(D43:D49)</f>
        <v>8333.3333333333339</v>
      </c>
    </row>
    <row r="51" spans="1:4" ht="29.25" customHeight="1" thickBot="1" x14ac:dyDescent="0.3">
      <c r="A51" s="26" t="s">
        <v>9</v>
      </c>
      <c r="B51" s="7">
        <f>B50+B41+B34+B24</f>
        <v>21116.212905979468</v>
      </c>
      <c r="C51" s="7">
        <f>C50+C41+C34+C24</f>
        <v>431582.65427013923</v>
      </c>
      <c r="D51" s="27">
        <f>D50+D41+D34+D24</f>
        <v>210288.97662472658</v>
      </c>
    </row>
    <row r="52" spans="1:4" ht="15.75" x14ac:dyDescent="0.25">
      <c r="A52" s="9"/>
      <c r="B52" s="10"/>
      <c r="C52" s="11"/>
      <c r="D52" s="11"/>
    </row>
    <row r="53" spans="1:4" ht="15.75" x14ac:dyDescent="0.25">
      <c r="A53" s="12"/>
      <c r="B53" s="12"/>
      <c r="C53" s="12"/>
      <c r="D53" s="12"/>
    </row>
    <row r="54" spans="1:4" ht="15.75" x14ac:dyDescent="0.25">
      <c r="A54" s="12"/>
      <c r="B54" s="12"/>
      <c r="C54" s="12"/>
      <c r="D54" s="12"/>
    </row>
    <row r="55" spans="1:4" ht="15.75" x14ac:dyDescent="0.25">
      <c r="A55" s="12"/>
      <c r="B55" s="12"/>
      <c r="C55" s="12"/>
      <c r="D55" s="12"/>
    </row>
  </sheetData>
  <mergeCells count="15">
    <mergeCell ref="B6:D6"/>
    <mergeCell ref="A1:D1"/>
    <mergeCell ref="A2:D2"/>
    <mergeCell ref="B3:D3"/>
    <mergeCell ref="B4:D4"/>
    <mergeCell ref="B5:D5"/>
    <mergeCell ref="A25:D25"/>
    <mergeCell ref="A35:D35"/>
    <mergeCell ref="A42:D42"/>
    <mergeCell ref="B7:D7"/>
    <mergeCell ref="B8:D8"/>
    <mergeCell ref="B9:D9"/>
    <mergeCell ref="B10:C10"/>
    <mergeCell ref="A11:D11"/>
    <mergeCell ref="A15:D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opLeftCell="A22" zoomScale="85" zoomScaleNormal="85" workbookViewId="0">
      <selection activeCell="C34" sqref="C34"/>
    </sheetView>
  </sheetViews>
  <sheetFormatPr defaultRowHeight="15" x14ac:dyDescent="0.25"/>
  <cols>
    <col min="1" max="1" width="45.5703125" style="13" customWidth="1"/>
    <col min="2" max="2" width="29.42578125" style="13" customWidth="1"/>
    <col min="3" max="3" width="31.42578125" style="13" customWidth="1"/>
    <col min="4" max="4" width="36.42578125" style="13" customWidth="1"/>
    <col min="5" max="16384" width="9.140625" style="13"/>
  </cols>
  <sheetData>
    <row r="1" spans="1:7" ht="54.75" customHeight="1" x14ac:dyDescent="0.35">
      <c r="A1" s="69" t="s">
        <v>17</v>
      </c>
      <c r="B1" s="70"/>
      <c r="C1" s="70"/>
      <c r="D1" s="71"/>
    </row>
    <row r="2" spans="1:7" ht="87" customHeight="1" x14ac:dyDescent="0.25">
      <c r="A2" s="72" t="s">
        <v>23</v>
      </c>
      <c r="B2" s="73"/>
      <c r="C2" s="73"/>
      <c r="D2" s="74"/>
    </row>
    <row r="3" spans="1:7" ht="27.75" customHeight="1" x14ac:dyDescent="0.25">
      <c r="A3" s="17" t="s">
        <v>0</v>
      </c>
      <c r="B3" s="67" t="s">
        <v>24</v>
      </c>
      <c r="C3" s="67"/>
      <c r="D3" s="68"/>
    </row>
    <row r="4" spans="1:7" ht="26.25" customHeight="1" x14ac:dyDescent="0.25">
      <c r="A4" s="17" t="s">
        <v>1</v>
      </c>
      <c r="B4" s="67" t="s">
        <v>25</v>
      </c>
      <c r="C4" s="67"/>
      <c r="D4" s="68"/>
    </row>
    <row r="5" spans="1:7" ht="26.25" customHeight="1" x14ac:dyDescent="0.25">
      <c r="A5" s="18" t="s">
        <v>2</v>
      </c>
      <c r="B5" s="67" t="s">
        <v>26</v>
      </c>
      <c r="C5" s="67"/>
      <c r="D5" s="68"/>
    </row>
    <row r="6" spans="1:7" ht="26.25" customHeight="1" x14ac:dyDescent="0.25">
      <c r="A6" s="18" t="s">
        <v>10</v>
      </c>
      <c r="B6" s="67"/>
      <c r="C6" s="67"/>
      <c r="D6" s="68"/>
    </row>
    <row r="7" spans="1:7" ht="28.5" customHeight="1" x14ac:dyDescent="0.25">
      <c r="A7" s="18" t="s">
        <v>45</v>
      </c>
      <c r="B7" s="80">
        <f>B51+C51+D51</f>
        <v>757980.18649747944</v>
      </c>
      <c r="C7" s="67"/>
      <c r="D7" s="68"/>
    </row>
    <row r="8" spans="1:7" ht="57" customHeight="1" thickBot="1" x14ac:dyDescent="0.3">
      <c r="A8" s="28" t="s">
        <v>3</v>
      </c>
      <c r="B8" s="56"/>
      <c r="C8" s="56"/>
      <c r="D8" s="57"/>
    </row>
    <row r="9" spans="1:7" ht="23.25" customHeight="1" x14ac:dyDescent="0.25">
      <c r="A9" s="29" t="s">
        <v>4</v>
      </c>
      <c r="B9" s="58" t="s">
        <v>38</v>
      </c>
      <c r="C9" s="58"/>
      <c r="D9" s="59"/>
    </row>
    <row r="10" spans="1:7" ht="26.25" customHeight="1" x14ac:dyDescent="0.25">
      <c r="A10" s="19" t="s">
        <v>13</v>
      </c>
      <c r="B10" s="60" t="s">
        <v>51</v>
      </c>
      <c r="C10" s="60"/>
      <c r="D10" s="20" t="s">
        <v>50</v>
      </c>
    </row>
    <row r="11" spans="1:7" ht="81" customHeight="1" thickBot="1" x14ac:dyDescent="0.3">
      <c r="A11" s="61" t="s">
        <v>22</v>
      </c>
      <c r="B11" s="62"/>
      <c r="C11" s="62"/>
      <c r="D11" s="63"/>
    </row>
    <row r="12" spans="1:7" ht="15.75" x14ac:dyDescent="0.25">
      <c r="A12" s="2" t="s">
        <v>5</v>
      </c>
      <c r="B12" s="3" t="s">
        <v>19</v>
      </c>
      <c r="C12" s="3" t="s">
        <v>20</v>
      </c>
      <c r="D12" s="4" t="s">
        <v>21</v>
      </c>
    </row>
    <row r="13" spans="1:7" ht="63" x14ac:dyDescent="0.25">
      <c r="A13" s="5" t="s">
        <v>18</v>
      </c>
      <c r="B13" s="16" t="s">
        <v>14</v>
      </c>
      <c r="C13" s="16" t="s">
        <v>14</v>
      </c>
      <c r="D13" s="21" t="s">
        <v>14</v>
      </c>
    </row>
    <row r="14" spans="1:7" ht="23.25" customHeight="1" thickBot="1" x14ac:dyDescent="0.3">
      <c r="A14" s="6" t="s">
        <v>15</v>
      </c>
      <c r="B14" s="7">
        <f>B24+B34+B41+B50</f>
        <v>22229.412905979465</v>
      </c>
      <c r="C14" s="7">
        <f>C24+C34+C41+C50</f>
        <v>357220.03349015908</v>
      </c>
      <c r="D14" s="27">
        <f>D24+D34+D41+D50</f>
        <v>378530.74010134087</v>
      </c>
    </row>
    <row r="15" spans="1:7" ht="42.75" customHeight="1" x14ac:dyDescent="0.25">
      <c r="A15" s="64" t="s">
        <v>6</v>
      </c>
      <c r="B15" s="65"/>
      <c r="C15" s="65"/>
      <c r="D15" s="66"/>
      <c r="G15" s="13" t="s">
        <v>11</v>
      </c>
    </row>
    <row r="16" spans="1:7" ht="15.75" x14ac:dyDescent="0.25">
      <c r="A16" s="22"/>
      <c r="B16" s="37"/>
      <c r="C16" s="8"/>
      <c r="D16" s="23"/>
    </row>
    <row r="17" spans="1:4" ht="15.75" x14ac:dyDescent="0.25">
      <c r="A17" s="22" t="s">
        <v>27</v>
      </c>
      <c r="B17" s="30">
        <v>11105.880595512819</v>
      </c>
      <c r="C17" s="30">
        <v>199444.40411217947</v>
      </c>
      <c r="D17" s="31">
        <v>215010.2083346154</v>
      </c>
    </row>
    <row r="18" spans="1:4" ht="15.75" x14ac:dyDescent="0.25">
      <c r="A18" s="22" t="s">
        <v>29</v>
      </c>
      <c r="B18" s="30">
        <v>1055.0586565737178</v>
      </c>
      <c r="C18" s="30">
        <v>18947.21839065705</v>
      </c>
      <c r="D18" s="30">
        <v>20425.969791788462</v>
      </c>
    </row>
    <row r="19" spans="1:4" ht="15.75" x14ac:dyDescent="0.25">
      <c r="A19" s="22" t="s">
        <v>30</v>
      </c>
      <c r="B19" s="30">
        <v>55.940320559598071</v>
      </c>
      <c r="C19" s="30">
        <v>1004.601463513048</v>
      </c>
      <c r="D19" s="30">
        <v>1083.0064193814578</v>
      </c>
    </row>
    <row r="20" spans="1:4" ht="15.75" x14ac:dyDescent="0.25">
      <c r="A20" s="22" t="s">
        <v>31</v>
      </c>
      <c r="B20" s="30">
        <v>966</v>
      </c>
      <c r="C20" s="30"/>
      <c r="D20" s="31"/>
    </row>
    <row r="21" spans="1:4" ht="15.75" x14ac:dyDescent="0.25">
      <c r="A21" s="22"/>
      <c r="B21" s="30"/>
      <c r="C21" s="30"/>
      <c r="D21" s="31"/>
    </row>
    <row r="22" spans="1:4" ht="15.75" x14ac:dyDescent="0.25">
      <c r="A22" s="22"/>
      <c r="B22" s="30"/>
      <c r="C22" s="30"/>
      <c r="D22" s="31"/>
    </row>
    <row r="23" spans="1:4" ht="15.75" x14ac:dyDescent="0.25">
      <c r="A23" s="22"/>
      <c r="B23" s="30"/>
      <c r="C23" s="30"/>
      <c r="D23" s="31"/>
    </row>
    <row r="24" spans="1:4" ht="25.5" customHeight="1" x14ac:dyDescent="0.25">
      <c r="A24" s="24" t="s">
        <v>7</v>
      </c>
      <c r="B24" s="32">
        <f>SUM(B16:B23)</f>
        <v>13182.879572646134</v>
      </c>
      <c r="C24" s="32">
        <f t="shared" ref="C24:D24" si="0">SUM(C16:C23)</f>
        <v>219396.22396634956</v>
      </c>
      <c r="D24" s="33">
        <f t="shared" si="0"/>
        <v>236519.18454578531</v>
      </c>
    </row>
    <row r="25" spans="1:4" ht="30.75" customHeight="1" x14ac:dyDescent="0.25">
      <c r="A25" s="51" t="s">
        <v>8</v>
      </c>
      <c r="B25" s="52"/>
      <c r="C25" s="52"/>
      <c r="D25" s="53"/>
    </row>
    <row r="26" spans="1:4" ht="15.75" x14ac:dyDescent="0.25">
      <c r="A26" s="14"/>
      <c r="B26" s="8"/>
      <c r="C26" s="8"/>
      <c r="D26" s="23"/>
    </row>
    <row r="27" spans="1:4" ht="15.75" x14ac:dyDescent="0.25">
      <c r="A27" s="15" t="s">
        <v>32</v>
      </c>
      <c r="B27" s="30">
        <v>2313.1999999999998</v>
      </c>
      <c r="C27" s="30">
        <v>22490.476190476191</v>
      </c>
      <c r="D27" s="31">
        <v>25678.222222222223</v>
      </c>
    </row>
    <row r="28" spans="1:4" ht="15.75" x14ac:dyDescent="0.25">
      <c r="A28" s="15" t="s">
        <v>34</v>
      </c>
      <c r="C28" s="30">
        <v>5500</v>
      </c>
      <c r="D28" s="31">
        <v>6000</v>
      </c>
    </row>
    <row r="29" spans="1:4" ht="15.75" x14ac:dyDescent="0.25">
      <c r="A29" s="15" t="s">
        <v>33</v>
      </c>
      <c r="B29" s="30">
        <v>200</v>
      </c>
      <c r="C29" s="30">
        <v>1500</v>
      </c>
      <c r="D29" s="31">
        <v>2000</v>
      </c>
    </row>
    <row r="30" spans="1:4" ht="31.5" x14ac:dyDescent="0.25">
      <c r="A30" s="15" t="s">
        <v>37</v>
      </c>
      <c r="B30" s="30">
        <v>6533.333333333333</v>
      </c>
      <c r="C30" s="30"/>
      <c r="D30" s="31"/>
    </row>
    <row r="31" spans="1:4" ht="15.75" x14ac:dyDescent="0.25">
      <c r="A31" s="15"/>
      <c r="B31" s="30"/>
      <c r="C31" s="30"/>
      <c r="D31" s="31"/>
    </row>
    <row r="32" spans="1:4" ht="15.75" x14ac:dyDescent="0.25">
      <c r="A32" s="22" t="s">
        <v>42</v>
      </c>
      <c r="B32" s="30"/>
      <c r="C32" s="30">
        <v>15000</v>
      </c>
      <c r="D32" s="31">
        <v>15000</v>
      </c>
    </row>
    <row r="33" spans="1:4" ht="15.75" x14ac:dyDescent="0.25">
      <c r="A33" s="22"/>
      <c r="B33" s="30"/>
      <c r="C33" s="30"/>
      <c r="D33" s="31"/>
    </row>
    <row r="34" spans="1:4" ht="26.25" customHeight="1" x14ac:dyDescent="0.25">
      <c r="A34" s="24" t="s">
        <v>7</v>
      </c>
      <c r="B34" s="32">
        <f>SUM(B26:B33)</f>
        <v>9046.5333333333328</v>
      </c>
      <c r="C34" s="32">
        <f t="shared" ref="C34:D34" si="1">SUM(C26:C33)</f>
        <v>44490.476190476191</v>
      </c>
      <c r="D34" s="33">
        <f t="shared" si="1"/>
        <v>48678.222222222219</v>
      </c>
    </row>
    <row r="35" spans="1:4" ht="28.5" customHeight="1" x14ac:dyDescent="0.25">
      <c r="A35" s="51" t="s">
        <v>12</v>
      </c>
      <c r="B35" s="52"/>
      <c r="C35" s="52"/>
      <c r="D35" s="53"/>
    </row>
    <row r="36" spans="1:4" ht="15.75" x14ac:dyDescent="0.25">
      <c r="A36" s="25"/>
      <c r="B36" s="34"/>
      <c r="C36" s="34"/>
      <c r="D36" s="35"/>
    </row>
    <row r="37" spans="1:4" ht="15.75" x14ac:dyDescent="0.25">
      <c r="A37" s="36" t="s">
        <v>35</v>
      </c>
      <c r="B37" s="34"/>
      <c r="C37" s="38">
        <v>25000</v>
      </c>
      <c r="D37" s="39">
        <v>25000</v>
      </c>
    </row>
    <row r="38" spans="1:4" ht="15.75" x14ac:dyDescent="0.25">
      <c r="A38" s="25"/>
      <c r="B38" s="34"/>
      <c r="C38" s="34"/>
      <c r="D38" s="35"/>
    </row>
    <row r="39" spans="1:4" ht="15.75" x14ac:dyDescent="0.25">
      <c r="A39" s="25"/>
      <c r="B39" s="34"/>
      <c r="C39" s="34"/>
      <c r="D39" s="35"/>
    </row>
    <row r="40" spans="1:4" ht="15.75" x14ac:dyDescent="0.25">
      <c r="A40" s="25"/>
      <c r="B40" s="34"/>
      <c r="C40" s="34"/>
      <c r="D40" s="35"/>
    </row>
    <row r="41" spans="1:4" ht="22.5" customHeight="1" x14ac:dyDescent="0.25">
      <c r="A41" s="24" t="s">
        <v>7</v>
      </c>
      <c r="B41" s="32">
        <f>SUM(B36:B40)</f>
        <v>0</v>
      </c>
      <c r="C41" s="32">
        <f t="shared" ref="C41:D41" si="2">SUM(C36:C40)</f>
        <v>25000</v>
      </c>
      <c r="D41" s="33">
        <f t="shared" si="2"/>
        <v>25000</v>
      </c>
    </row>
    <row r="42" spans="1:4" ht="27" customHeight="1" x14ac:dyDescent="0.25">
      <c r="A42" s="51" t="s">
        <v>16</v>
      </c>
      <c r="B42" s="52"/>
      <c r="C42" s="52"/>
      <c r="D42" s="53"/>
    </row>
    <row r="43" spans="1:4" ht="27" customHeight="1" x14ac:dyDescent="0.25">
      <c r="A43" s="15" t="s">
        <v>41</v>
      </c>
      <c r="B43" s="8"/>
      <c r="C43" s="30">
        <v>50000</v>
      </c>
      <c r="D43" s="31">
        <v>50000</v>
      </c>
    </row>
    <row r="44" spans="1:4" ht="15.75" x14ac:dyDescent="0.25">
      <c r="A44" s="15" t="s">
        <v>39</v>
      </c>
      <c r="B44" s="8"/>
      <c r="C44" s="8"/>
      <c r="D44" s="23"/>
    </row>
    <row r="45" spans="1:4" ht="15.75" x14ac:dyDescent="0.25">
      <c r="A45" s="15" t="s">
        <v>40</v>
      </c>
      <c r="B45" s="30"/>
      <c r="C45" s="30">
        <v>10000</v>
      </c>
      <c r="D45" s="31">
        <v>10000</v>
      </c>
    </row>
    <row r="46" spans="1:4" ht="15.75" x14ac:dyDescent="0.25">
      <c r="A46" s="15" t="s">
        <v>46</v>
      </c>
      <c r="B46" s="30"/>
      <c r="C46" s="42">
        <v>8333.3333333333339</v>
      </c>
      <c r="D46" s="42">
        <v>8333.3333333333339</v>
      </c>
    </row>
    <row r="47" spans="1:4" ht="15.75" x14ac:dyDescent="0.25">
      <c r="A47" s="15"/>
      <c r="B47" s="30"/>
      <c r="C47" s="30"/>
      <c r="D47" s="31"/>
    </row>
    <row r="48" spans="1:4" ht="15.75" x14ac:dyDescent="0.25">
      <c r="A48" s="15"/>
      <c r="B48" s="30"/>
      <c r="C48" s="30"/>
      <c r="D48" s="31"/>
    </row>
    <row r="49" spans="1:4" ht="15.75" x14ac:dyDescent="0.25">
      <c r="A49" s="15"/>
      <c r="B49" s="30"/>
      <c r="C49" s="30"/>
      <c r="D49" s="31"/>
    </row>
    <row r="50" spans="1:4" ht="22.5" customHeight="1" x14ac:dyDescent="0.25">
      <c r="A50" s="24" t="s">
        <v>7</v>
      </c>
      <c r="B50" s="32">
        <f>SUM(B44:B49)</f>
        <v>0</v>
      </c>
      <c r="C50" s="32">
        <f>SUM(C43:C49)</f>
        <v>68333.333333333328</v>
      </c>
      <c r="D50" s="32">
        <f>SUM(D43:D49)</f>
        <v>68333.333333333328</v>
      </c>
    </row>
    <row r="51" spans="1:4" ht="29.25" customHeight="1" thickBot="1" x14ac:dyDescent="0.3">
      <c r="A51" s="26" t="s">
        <v>9</v>
      </c>
      <c r="B51" s="7">
        <f>B50+B41+B34+B24</f>
        <v>22229.412905979465</v>
      </c>
      <c r="C51" s="7">
        <f>C50+C41+C34+C24</f>
        <v>357220.03349015908</v>
      </c>
      <c r="D51" s="27">
        <f>D50+D41+D34+D24</f>
        <v>378530.74010134087</v>
      </c>
    </row>
    <row r="52" spans="1:4" ht="15.75" x14ac:dyDescent="0.25">
      <c r="A52" s="9"/>
      <c r="B52" s="10"/>
      <c r="C52" s="11"/>
      <c r="D52" s="11"/>
    </row>
    <row r="53" spans="1:4" ht="15.75" x14ac:dyDescent="0.25">
      <c r="A53" s="12"/>
      <c r="B53" s="12"/>
      <c r="C53" s="12"/>
      <c r="D53" s="12"/>
    </row>
    <row r="54" spans="1:4" ht="15.75" x14ac:dyDescent="0.25">
      <c r="A54" s="12"/>
      <c r="B54" s="12"/>
      <c r="C54" s="12"/>
      <c r="D54" s="12"/>
    </row>
    <row r="55" spans="1:4" ht="15.75" x14ac:dyDescent="0.25">
      <c r="A55" s="12"/>
      <c r="B55" s="12"/>
      <c r="C55" s="12"/>
      <c r="D55" s="12"/>
    </row>
  </sheetData>
  <mergeCells count="15">
    <mergeCell ref="B6:D6"/>
    <mergeCell ref="A1:D1"/>
    <mergeCell ref="A2:D2"/>
    <mergeCell ref="B3:D3"/>
    <mergeCell ref="B4:D4"/>
    <mergeCell ref="B5:D5"/>
    <mergeCell ref="A25:D25"/>
    <mergeCell ref="A35:D35"/>
    <mergeCell ref="A42:D42"/>
    <mergeCell ref="B7:D7"/>
    <mergeCell ref="B8:D8"/>
    <mergeCell ref="B9:D9"/>
    <mergeCell ref="B10:C10"/>
    <mergeCell ref="A11:D11"/>
    <mergeCell ref="A15:D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opLeftCell="A23" zoomScale="85" zoomScaleNormal="85" workbookViewId="0">
      <selection activeCell="C34" sqref="C34"/>
    </sheetView>
  </sheetViews>
  <sheetFormatPr defaultRowHeight="15" x14ac:dyDescent="0.25"/>
  <cols>
    <col min="1" max="1" width="45.5703125" style="13" customWidth="1"/>
    <col min="2" max="2" width="29.42578125" style="13" customWidth="1"/>
    <col min="3" max="3" width="31.42578125" style="13" customWidth="1"/>
    <col min="4" max="4" width="36.42578125" style="13" customWidth="1"/>
    <col min="5" max="16384" width="9.140625" style="13"/>
  </cols>
  <sheetData>
    <row r="1" spans="1:7" ht="54.75" customHeight="1" x14ac:dyDescent="0.35">
      <c r="A1" s="69" t="s">
        <v>17</v>
      </c>
      <c r="B1" s="70"/>
      <c r="C1" s="70"/>
      <c r="D1" s="71"/>
    </row>
    <row r="2" spans="1:7" ht="87" customHeight="1" x14ac:dyDescent="0.25">
      <c r="A2" s="72" t="s">
        <v>23</v>
      </c>
      <c r="B2" s="73"/>
      <c r="C2" s="73"/>
      <c r="D2" s="74"/>
    </row>
    <row r="3" spans="1:7" ht="27.75" customHeight="1" x14ac:dyDescent="0.25">
      <c r="A3" s="17" t="s">
        <v>0</v>
      </c>
      <c r="B3" s="67" t="s">
        <v>24</v>
      </c>
      <c r="C3" s="67"/>
      <c r="D3" s="68"/>
    </row>
    <row r="4" spans="1:7" ht="26.25" customHeight="1" x14ac:dyDescent="0.25">
      <c r="A4" s="17" t="s">
        <v>1</v>
      </c>
      <c r="B4" s="67" t="s">
        <v>25</v>
      </c>
      <c r="C4" s="67"/>
      <c r="D4" s="68"/>
    </row>
    <row r="5" spans="1:7" ht="26.25" customHeight="1" x14ac:dyDescent="0.25">
      <c r="A5" s="18" t="s">
        <v>2</v>
      </c>
      <c r="B5" s="67" t="s">
        <v>26</v>
      </c>
      <c r="C5" s="67"/>
      <c r="D5" s="68"/>
    </row>
    <row r="6" spans="1:7" ht="26.25" customHeight="1" x14ac:dyDescent="0.25">
      <c r="A6" s="18" t="s">
        <v>10</v>
      </c>
      <c r="B6" s="67"/>
      <c r="C6" s="67"/>
      <c r="D6" s="68"/>
    </row>
    <row r="7" spans="1:7" ht="28.5" customHeight="1" x14ac:dyDescent="0.25">
      <c r="A7" s="18" t="s">
        <v>45</v>
      </c>
      <c r="B7" s="80">
        <f>B51+C51+D51</f>
        <v>937974.18649747944</v>
      </c>
      <c r="C7" s="67"/>
      <c r="D7" s="68"/>
    </row>
    <row r="8" spans="1:7" ht="57" customHeight="1" thickBot="1" x14ac:dyDescent="0.3">
      <c r="A8" s="28" t="s">
        <v>3</v>
      </c>
      <c r="B8" s="56"/>
      <c r="C8" s="56"/>
      <c r="D8" s="57"/>
    </row>
    <row r="9" spans="1:7" ht="23.25" customHeight="1" x14ac:dyDescent="0.25">
      <c r="A9" s="29" t="s">
        <v>4</v>
      </c>
      <c r="B9" s="58" t="s">
        <v>48</v>
      </c>
      <c r="C9" s="58"/>
      <c r="D9" s="59"/>
    </row>
    <row r="10" spans="1:7" ht="26.25" customHeight="1" x14ac:dyDescent="0.25">
      <c r="A10" s="19" t="s">
        <v>13</v>
      </c>
      <c r="B10" s="60" t="s">
        <v>51</v>
      </c>
      <c r="C10" s="60"/>
      <c r="D10" s="20" t="s">
        <v>50</v>
      </c>
    </row>
    <row r="11" spans="1:7" ht="81" customHeight="1" thickBot="1" x14ac:dyDescent="0.3">
      <c r="A11" s="61" t="s">
        <v>22</v>
      </c>
      <c r="B11" s="62"/>
      <c r="C11" s="62"/>
      <c r="D11" s="63"/>
    </row>
    <row r="12" spans="1:7" ht="15.75" x14ac:dyDescent="0.25">
      <c r="A12" s="2" t="s">
        <v>5</v>
      </c>
      <c r="B12" s="3" t="s">
        <v>19</v>
      </c>
      <c r="C12" s="3" t="s">
        <v>20</v>
      </c>
      <c r="D12" s="4" t="s">
        <v>21</v>
      </c>
    </row>
    <row r="13" spans="1:7" ht="63" x14ac:dyDescent="0.25">
      <c r="A13" s="5" t="s">
        <v>18</v>
      </c>
      <c r="B13" s="16" t="s">
        <v>14</v>
      </c>
      <c r="C13" s="16" t="s">
        <v>14</v>
      </c>
      <c r="D13" s="21" t="s">
        <v>14</v>
      </c>
    </row>
    <row r="14" spans="1:7" ht="23.25" customHeight="1" thickBot="1" x14ac:dyDescent="0.3">
      <c r="A14" s="6" t="s">
        <v>15</v>
      </c>
      <c r="B14" s="7">
        <f>B24+B34+B41+B50</f>
        <v>22229.412905979465</v>
      </c>
      <c r="C14" s="7">
        <f>C24+C34+C41+C50</f>
        <v>447220.03349015908</v>
      </c>
      <c r="D14" s="27">
        <f>D24+D34+D41+D50</f>
        <v>468524.74010134093</v>
      </c>
    </row>
    <row r="15" spans="1:7" ht="42.75" customHeight="1" x14ac:dyDescent="0.25">
      <c r="A15" s="64" t="s">
        <v>6</v>
      </c>
      <c r="B15" s="65"/>
      <c r="C15" s="65"/>
      <c r="D15" s="66"/>
      <c r="G15" s="13" t="s">
        <v>11</v>
      </c>
    </row>
    <row r="16" spans="1:7" ht="15.75" x14ac:dyDescent="0.25">
      <c r="A16" s="22"/>
      <c r="B16" s="37"/>
      <c r="C16" s="8"/>
      <c r="D16" s="23"/>
    </row>
    <row r="17" spans="1:4" ht="15.75" x14ac:dyDescent="0.25">
      <c r="A17" s="22" t="s">
        <v>27</v>
      </c>
      <c r="B17" s="30">
        <v>11105.880595512819</v>
      </c>
      <c r="C17" s="30">
        <v>199444.40411217947</v>
      </c>
      <c r="D17" s="31">
        <v>215010.2083346154</v>
      </c>
    </row>
    <row r="18" spans="1:4" ht="15.75" x14ac:dyDescent="0.25">
      <c r="A18" s="22" t="s">
        <v>29</v>
      </c>
      <c r="B18" s="42">
        <v>1055.0586565737178</v>
      </c>
      <c r="C18" s="42">
        <v>18947.21839065705</v>
      </c>
      <c r="D18" s="42">
        <v>20425.969791788462</v>
      </c>
    </row>
    <row r="19" spans="1:4" ht="15.75" x14ac:dyDescent="0.25">
      <c r="A19" s="22" t="s">
        <v>30</v>
      </c>
      <c r="B19" s="42">
        <v>55.940320559598071</v>
      </c>
      <c r="C19" s="42">
        <v>1004.601463513048</v>
      </c>
      <c r="D19" s="42">
        <v>1083.0064193814578</v>
      </c>
    </row>
    <row r="20" spans="1:4" ht="15.75" x14ac:dyDescent="0.25">
      <c r="A20" s="22" t="s">
        <v>31</v>
      </c>
      <c r="B20" s="30">
        <v>966</v>
      </c>
      <c r="C20" s="30"/>
      <c r="D20" s="31"/>
    </row>
    <row r="21" spans="1:4" ht="15.75" x14ac:dyDescent="0.25">
      <c r="A21" s="22"/>
      <c r="B21" s="30"/>
      <c r="C21" s="30"/>
      <c r="D21" s="31"/>
    </row>
    <row r="22" spans="1:4" ht="15.75" x14ac:dyDescent="0.25">
      <c r="A22" s="22"/>
      <c r="B22" s="30"/>
      <c r="C22" s="30"/>
      <c r="D22" s="31"/>
    </row>
    <row r="23" spans="1:4" ht="15.75" x14ac:dyDescent="0.25">
      <c r="A23" s="22"/>
      <c r="B23" s="30"/>
      <c r="C23" s="30"/>
      <c r="D23" s="31"/>
    </row>
    <row r="24" spans="1:4" ht="25.5" customHeight="1" x14ac:dyDescent="0.25">
      <c r="A24" s="24" t="s">
        <v>7</v>
      </c>
      <c r="B24" s="32">
        <f>SUM(B16:B23)</f>
        <v>13182.879572646134</v>
      </c>
      <c r="C24" s="32">
        <f t="shared" ref="C24:D24" si="0">SUM(C16:C23)</f>
        <v>219396.22396634956</v>
      </c>
      <c r="D24" s="33">
        <f t="shared" si="0"/>
        <v>236519.18454578531</v>
      </c>
    </row>
    <row r="25" spans="1:4" ht="30.75" customHeight="1" x14ac:dyDescent="0.25">
      <c r="A25" s="51" t="s">
        <v>8</v>
      </c>
      <c r="B25" s="52"/>
      <c r="C25" s="52"/>
      <c r="D25" s="53"/>
    </row>
    <row r="26" spans="1:4" ht="15.75" x14ac:dyDescent="0.25">
      <c r="A26" s="14"/>
      <c r="B26" s="8"/>
      <c r="C26" s="8"/>
      <c r="D26" s="23"/>
    </row>
    <row r="27" spans="1:4" ht="15.75" x14ac:dyDescent="0.25">
      <c r="A27" s="15" t="s">
        <v>32</v>
      </c>
      <c r="B27" s="30">
        <v>2313.1999999999998</v>
      </c>
      <c r="C27" s="30">
        <v>22490.476190476191</v>
      </c>
      <c r="D27" s="31">
        <v>25672.222222222223</v>
      </c>
    </row>
    <row r="28" spans="1:4" ht="15.75" x14ac:dyDescent="0.25">
      <c r="A28" s="15" t="s">
        <v>34</v>
      </c>
      <c r="C28" s="30">
        <v>5500</v>
      </c>
      <c r="D28" s="31">
        <v>6000</v>
      </c>
    </row>
    <row r="29" spans="1:4" ht="15.75" x14ac:dyDescent="0.25">
      <c r="A29" s="15" t="s">
        <v>33</v>
      </c>
      <c r="B29" s="30">
        <v>200</v>
      </c>
      <c r="C29" s="30">
        <v>1500</v>
      </c>
      <c r="D29" s="31">
        <v>2000</v>
      </c>
    </row>
    <row r="30" spans="1:4" ht="31.5" x14ac:dyDescent="0.25">
      <c r="A30" s="15" t="s">
        <v>37</v>
      </c>
      <c r="B30" s="30">
        <v>6533.333333333333</v>
      </c>
      <c r="C30" s="30"/>
      <c r="D30" s="31"/>
    </row>
    <row r="31" spans="1:4" ht="15.75" x14ac:dyDescent="0.25">
      <c r="A31" s="15"/>
      <c r="B31" s="30"/>
      <c r="C31" s="30"/>
      <c r="D31" s="31"/>
    </row>
    <row r="32" spans="1:4" ht="15.75" x14ac:dyDescent="0.25">
      <c r="A32" s="22" t="s">
        <v>42</v>
      </c>
      <c r="B32" s="30"/>
      <c r="C32" s="30">
        <v>15000</v>
      </c>
      <c r="D32" s="31">
        <v>15000</v>
      </c>
    </row>
    <row r="33" spans="1:4" ht="15.75" x14ac:dyDescent="0.25">
      <c r="A33" s="22"/>
      <c r="B33" s="30"/>
      <c r="C33" s="30"/>
      <c r="D33" s="31"/>
    </row>
    <row r="34" spans="1:4" ht="26.25" customHeight="1" x14ac:dyDescent="0.25">
      <c r="A34" s="24" t="s">
        <v>7</v>
      </c>
      <c r="B34" s="32">
        <f>SUM(B26:B33)</f>
        <v>9046.5333333333328</v>
      </c>
      <c r="C34" s="32">
        <f t="shared" ref="C34:D34" si="1">SUM(C26:C33)</f>
        <v>44490.476190476191</v>
      </c>
      <c r="D34" s="33">
        <f t="shared" si="1"/>
        <v>48672.222222222219</v>
      </c>
    </row>
    <row r="35" spans="1:4" ht="28.5" customHeight="1" x14ac:dyDescent="0.25">
      <c r="A35" s="51" t="s">
        <v>12</v>
      </c>
      <c r="B35" s="52"/>
      <c r="C35" s="52"/>
      <c r="D35" s="53"/>
    </row>
    <row r="36" spans="1:4" ht="15.75" x14ac:dyDescent="0.25">
      <c r="A36" s="25"/>
      <c r="B36" s="34"/>
      <c r="C36" s="34"/>
      <c r="D36" s="35"/>
    </row>
    <row r="37" spans="1:4" ht="15.75" x14ac:dyDescent="0.25">
      <c r="A37" s="36" t="s">
        <v>35</v>
      </c>
      <c r="B37" s="34"/>
      <c r="C37" s="38">
        <v>25000</v>
      </c>
      <c r="D37" s="39">
        <v>25000</v>
      </c>
    </row>
    <row r="38" spans="1:4" ht="15.75" x14ac:dyDescent="0.25">
      <c r="A38" s="25"/>
      <c r="B38" s="34"/>
      <c r="C38" s="34"/>
      <c r="D38" s="35"/>
    </row>
    <row r="39" spans="1:4" ht="15.75" x14ac:dyDescent="0.25">
      <c r="A39" s="25"/>
      <c r="B39" s="34"/>
      <c r="C39" s="34"/>
      <c r="D39" s="35"/>
    </row>
    <row r="40" spans="1:4" ht="15.75" x14ac:dyDescent="0.25">
      <c r="A40" s="25"/>
      <c r="B40" s="34"/>
      <c r="C40" s="34"/>
      <c r="D40" s="35"/>
    </row>
    <row r="41" spans="1:4" ht="22.5" customHeight="1" x14ac:dyDescent="0.25">
      <c r="A41" s="24" t="s">
        <v>7</v>
      </c>
      <c r="B41" s="32">
        <f>SUM(B36:B40)</f>
        <v>0</v>
      </c>
      <c r="C41" s="32">
        <f t="shared" ref="C41:D41" si="2">SUM(C36:C40)</f>
        <v>25000</v>
      </c>
      <c r="D41" s="33">
        <f t="shared" si="2"/>
        <v>25000</v>
      </c>
    </row>
    <row r="42" spans="1:4" ht="27" customHeight="1" x14ac:dyDescent="0.25">
      <c r="A42" s="51" t="s">
        <v>16</v>
      </c>
      <c r="B42" s="52"/>
      <c r="C42" s="52"/>
      <c r="D42" s="53"/>
    </row>
    <row r="43" spans="1:4" ht="27" customHeight="1" x14ac:dyDescent="0.25">
      <c r="A43" s="15" t="s">
        <v>41</v>
      </c>
      <c r="B43" s="8"/>
      <c r="C43" s="30">
        <v>125000</v>
      </c>
      <c r="D43" s="31">
        <v>125000</v>
      </c>
    </row>
    <row r="44" spans="1:4" ht="15.75" x14ac:dyDescent="0.25">
      <c r="A44" s="15" t="s">
        <v>39</v>
      </c>
      <c r="B44" s="8"/>
      <c r="C44" s="30"/>
      <c r="D44" s="31"/>
    </row>
    <row r="45" spans="1:4" ht="15.75" x14ac:dyDescent="0.25">
      <c r="A45" s="15" t="s">
        <v>40</v>
      </c>
      <c r="B45" s="30"/>
      <c r="C45" s="30">
        <v>25000</v>
      </c>
      <c r="D45" s="31">
        <v>25000</v>
      </c>
    </row>
    <row r="46" spans="1:4" ht="15.75" x14ac:dyDescent="0.25">
      <c r="A46" s="15" t="s">
        <v>46</v>
      </c>
      <c r="B46" s="30"/>
      <c r="C46" s="42">
        <v>8333.3333333333339</v>
      </c>
      <c r="D46" s="42">
        <v>8333.3333333333339</v>
      </c>
    </row>
    <row r="47" spans="1:4" ht="15.75" x14ac:dyDescent="0.25">
      <c r="A47" s="15"/>
      <c r="B47" s="30"/>
      <c r="C47" s="30"/>
      <c r="D47" s="31"/>
    </row>
    <row r="48" spans="1:4" ht="15.75" x14ac:dyDescent="0.25">
      <c r="A48" s="15"/>
      <c r="B48" s="30"/>
      <c r="C48" s="30"/>
      <c r="D48" s="31"/>
    </row>
    <row r="49" spans="1:4" ht="15.75" x14ac:dyDescent="0.25">
      <c r="A49" s="15"/>
      <c r="B49" s="30"/>
      <c r="C49" s="30"/>
      <c r="D49" s="31"/>
    </row>
    <row r="50" spans="1:4" ht="22.5" customHeight="1" x14ac:dyDescent="0.25">
      <c r="A50" s="24" t="s">
        <v>7</v>
      </c>
      <c r="B50" s="32">
        <f>SUM(B44:B49)</f>
        <v>0</v>
      </c>
      <c r="C50" s="32">
        <f>SUM(C43:C49)</f>
        <v>158333.33333333334</v>
      </c>
      <c r="D50" s="32">
        <f>SUM(D43:D49)</f>
        <v>158333.33333333334</v>
      </c>
    </row>
    <row r="51" spans="1:4" ht="29.25" customHeight="1" thickBot="1" x14ac:dyDescent="0.3">
      <c r="A51" s="26" t="s">
        <v>9</v>
      </c>
      <c r="B51" s="7">
        <f>B50+B41+B34+B24</f>
        <v>22229.412905979465</v>
      </c>
      <c r="C51" s="7">
        <f>C50+C41+C34+C24</f>
        <v>447220.03349015908</v>
      </c>
      <c r="D51" s="27">
        <f>D50+D41+D34+D24</f>
        <v>468524.74010134087</v>
      </c>
    </row>
    <row r="52" spans="1:4" ht="15.75" x14ac:dyDescent="0.25">
      <c r="A52" s="9"/>
      <c r="B52" s="10"/>
      <c r="C52" s="11"/>
      <c r="D52" s="11"/>
    </row>
    <row r="53" spans="1:4" ht="15.75" x14ac:dyDescent="0.25">
      <c r="A53" s="12"/>
      <c r="B53" s="12"/>
      <c r="C53" s="12"/>
      <c r="D53" s="12"/>
    </row>
    <row r="54" spans="1:4" ht="15.75" x14ac:dyDescent="0.25">
      <c r="A54" s="12"/>
      <c r="B54" s="12"/>
      <c r="C54" s="12"/>
      <c r="D54" s="12"/>
    </row>
    <row r="55" spans="1:4" ht="15.75" x14ac:dyDescent="0.25">
      <c r="A55" s="12"/>
      <c r="B55" s="12"/>
      <c r="C55" s="12"/>
      <c r="D55" s="12"/>
    </row>
  </sheetData>
  <mergeCells count="15">
    <mergeCell ref="B6:D6"/>
    <mergeCell ref="A1:D1"/>
    <mergeCell ref="A2:D2"/>
    <mergeCell ref="B3:D3"/>
    <mergeCell ref="B4:D4"/>
    <mergeCell ref="B5:D5"/>
    <mergeCell ref="A25:D25"/>
    <mergeCell ref="A35:D35"/>
    <mergeCell ref="A42:D42"/>
    <mergeCell ref="B7:D7"/>
    <mergeCell ref="B8:D8"/>
    <mergeCell ref="B9:D9"/>
    <mergeCell ref="B10:C10"/>
    <mergeCell ref="A11:D11"/>
    <mergeCell ref="A15:D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topLeftCell="A13" zoomScale="85" zoomScaleNormal="85" workbookViewId="0">
      <selection activeCell="C34" sqref="C34"/>
    </sheetView>
  </sheetViews>
  <sheetFormatPr defaultRowHeight="15" x14ac:dyDescent="0.25"/>
  <cols>
    <col min="1" max="1" width="45.5703125" style="13" customWidth="1"/>
    <col min="2" max="2" width="29.42578125" style="13" customWidth="1"/>
    <col min="3" max="3" width="31.42578125" style="13" customWidth="1"/>
    <col min="4" max="4" width="36.42578125" style="13" customWidth="1"/>
    <col min="5" max="16384" width="9.140625" style="13"/>
  </cols>
  <sheetData>
    <row r="1" spans="1:7" ht="54.75" customHeight="1" x14ac:dyDescent="0.35">
      <c r="A1" s="69" t="s">
        <v>17</v>
      </c>
      <c r="B1" s="70"/>
      <c r="C1" s="70"/>
      <c r="D1" s="71"/>
    </row>
    <row r="2" spans="1:7" ht="87" customHeight="1" x14ac:dyDescent="0.25">
      <c r="A2" s="72" t="s">
        <v>23</v>
      </c>
      <c r="B2" s="73"/>
      <c r="C2" s="73"/>
      <c r="D2" s="74"/>
    </row>
    <row r="3" spans="1:7" ht="27.75" customHeight="1" x14ac:dyDescent="0.25">
      <c r="A3" s="17" t="s">
        <v>0</v>
      </c>
      <c r="B3" s="67" t="s">
        <v>24</v>
      </c>
      <c r="C3" s="67"/>
      <c r="D3" s="68"/>
    </row>
    <row r="4" spans="1:7" ht="26.25" customHeight="1" x14ac:dyDescent="0.25">
      <c r="A4" s="17" t="s">
        <v>1</v>
      </c>
      <c r="B4" s="67" t="s">
        <v>25</v>
      </c>
      <c r="C4" s="67"/>
      <c r="D4" s="68"/>
    </row>
    <row r="5" spans="1:7" ht="26.25" customHeight="1" x14ac:dyDescent="0.25">
      <c r="A5" s="18" t="s">
        <v>2</v>
      </c>
      <c r="B5" s="67" t="s">
        <v>26</v>
      </c>
      <c r="C5" s="67"/>
      <c r="D5" s="68"/>
    </row>
    <row r="6" spans="1:7" ht="26.25" customHeight="1" x14ac:dyDescent="0.25">
      <c r="A6" s="18" t="s">
        <v>10</v>
      </c>
      <c r="B6" s="67"/>
      <c r="C6" s="67"/>
      <c r="D6" s="68"/>
    </row>
    <row r="7" spans="1:7" ht="28.5" customHeight="1" x14ac:dyDescent="0.25">
      <c r="A7" s="18" t="s">
        <v>45</v>
      </c>
      <c r="B7" s="80">
        <f>B51+C51+D51</f>
        <v>1512073.6878002307</v>
      </c>
      <c r="C7" s="67"/>
      <c r="D7" s="68"/>
    </row>
    <row r="8" spans="1:7" ht="57" customHeight="1" thickBot="1" x14ac:dyDescent="0.3">
      <c r="A8" s="28" t="s">
        <v>3</v>
      </c>
      <c r="B8" s="56"/>
      <c r="C8" s="56"/>
      <c r="D8" s="57"/>
    </row>
    <row r="9" spans="1:7" ht="23.25" customHeight="1" x14ac:dyDescent="0.25">
      <c r="A9" s="29" t="s">
        <v>4</v>
      </c>
      <c r="B9" s="58" t="s">
        <v>44</v>
      </c>
      <c r="C9" s="58"/>
      <c r="D9" s="59"/>
    </row>
    <row r="10" spans="1:7" ht="26.25" customHeight="1" x14ac:dyDescent="0.25">
      <c r="A10" s="19" t="s">
        <v>13</v>
      </c>
      <c r="B10" s="60" t="s">
        <v>51</v>
      </c>
      <c r="C10" s="60"/>
      <c r="D10" s="20" t="s">
        <v>50</v>
      </c>
    </row>
    <row r="11" spans="1:7" ht="81" customHeight="1" thickBot="1" x14ac:dyDescent="0.3">
      <c r="A11" s="61" t="s">
        <v>22</v>
      </c>
      <c r="B11" s="62"/>
      <c r="C11" s="62"/>
      <c r="D11" s="63"/>
    </row>
    <row r="12" spans="1:7" ht="15.75" x14ac:dyDescent="0.25">
      <c r="A12" s="2" t="s">
        <v>5</v>
      </c>
      <c r="B12" s="3" t="s">
        <v>19</v>
      </c>
      <c r="C12" s="3" t="s">
        <v>20</v>
      </c>
      <c r="D12" s="4" t="s">
        <v>21</v>
      </c>
    </row>
    <row r="13" spans="1:7" ht="63" x14ac:dyDescent="0.25">
      <c r="A13" s="5" t="s">
        <v>18</v>
      </c>
      <c r="B13" s="16" t="s">
        <v>14</v>
      </c>
      <c r="C13" s="16" t="s">
        <v>14</v>
      </c>
      <c r="D13" s="21" t="s">
        <v>14</v>
      </c>
    </row>
    <row r="14" spans="1:7" ht="23.25" customHeight="1" thickBot="1" x14ac:dyDescent="0.3">
      <c r="A14" s="6" t="s">
        <v>15</v>
      </c>
      <c r="B14" s="7">
        <f>B24+B34+B41+B50</f>
        <v>23429.412905979465</v>
      </c>
      <c r="C14" s="7">
        <f>C24+C34+C41+C50</f>
        <v>672000.73652248713</v>
      </c>
      <c r="D14" s="27">
        <f>D24+D34+D41+D50</f>
        <v>816643.53837176412</v>
      </c>
    </row>
    <row r="15" spans="1:7" ht="42.75" customHeight="1" x14ac:dyDescent="0.25">
      <c r="A15" s="64" t="s">
        <v>6</v>
      </c>
      <c r="B15" s="65"/>
      <c r="C15" s="65"/>
      <c r="D15" s="66"/>
      <c r="G15" s="13" t="s">
        <v>11</v>
      </c>
    </row>
    <row r="16" spans="1:7" ht="15.75" x14ac:dyDescent="0.25">
      <c r="A16" s="22"/>
      <c r="B16" s="37"/>
      <c r="C16" s="8"/>
      <c r="D16" s="23"/>
    </row>
    <row r="17" spans="1:4" ht="15.75" x14ac:dyDescent="0.25">
      <c r="A17" s="22" t="s">
        <v>27</v>
      </c>
      <c r="B17" s="42">
        <v>11105.880595512819</v>
      </c>
      <c r="C17" s="42">
        <v>381867.47861217952</v>
      </c>
      <c r="D17" s="43">
        <v>397433.28283461544</v>
      </c>
    </row>
    <row r="18" spans="1:4" ht="15.75" x14ac:dyDescent="0.25">
      <c r="A18" s="22" t="s">
        <v>29</v>
      </c>
      <c r="B18" s="42">
        <v>1055.0586565737178</v>
      </c>
      <c r="C18" s="42">
        <v>36277.410468157053</v>
      </c>
      <c r="D18" s="43">
        <v>37756.161869288466</v>
      </c>
    </row>
    <row r="19" spans="1:4" ht="15.75" x14ac:dyDescent="0.25">
      <c r="A19" s="22" t="s">
        <v>30</v>
      </c>
      <c r="B19" s="42">
        <v>55.940320559598071</v>
      </c>
      <c r="C19" s="42">
        <v>1923.4664897695482</v>
      </c>
      <c r="D19" s="43">
        <v>2001.871445637958</v>
      </c>
    </row>
    <row r="20" spans="1:4" ht="15.75" x14ac:dyDescent="0.25">
      <c r="A20" s="22" t="s">
        <v>31</v>
      </c>
      <c r="B20" s="42">
        <v>2166</v>
      </c>
      <c r="C20" s="42"/>
      <c r="D20" s="43"/>
    </row>
    <row r="21" spans="1:4" ht="15.75" x14ac:dyDescent="0.25">
      <c r="A21" s="22"/>
      <c r="B21" s="30"/>
      <c r="C21" s="30"/>
      <c r="D21" s="31"/>
    </row>
    <row r="22" spans="1:4" ht="15.75" x14ac:dyDescent="0.25">
      <c r="A22" s="22"/>
      <c r="B22" s="30"/>
      <c r="C22" s="30"/>
      <c r="D22" s="31"/>
    </row>
    <row r="23" spans="1:4" ht="15.75" x14ac:dyDescent="0.25">
      <c r="A23" s="22"/>
      <c r="B23" s="30"/>
      <c r="C23" s="30"/>
      <c r="D23" s="31"/>
    </row>
    <row r="24" spans="1:4" ht="25.5" customHeight="1" x14ac:dyDescent="0.25">
      <c r="A24" s="24" t="s">
        <v>7</v>
      </c>
      <c r="B24" s="32">
        <f>SUM(B16:B23)</f>
        <v>14382.879572646134</v>
      </c>
      <c r="C24" s="32">
        <f t="shared" ref="C24:D24" si="0">SUM(C16:C23)</f>
        <v>420068.35557010613</v>
      </c>
      <c r="D24" s="33">
        <f t="shared" si="0"/>
        <v>437191.31614954188</v>
      </c>
    </row>
    <row r="25" spans="1:4" ht="30.75" customHeight="1" x14ac:dyDescent="0.25">
      <c r="A25" s="51" t="s">
        <v>8</v>
      </c>
      <c r="B25" s="52"/>
      <c r="C25" s="52"/>
      <c r="D25" s="53"/>
    </row>
    <row r="26" spans="1:4" ht="15.75" x14ac:dyDescent="0.25">
      <c r="A26" s="14"/>
      <c r="B26" s="8"/>
      <c r="C26" s="8"/>
      <c r="D26" s="23"/>
    </row>
    <row r="27" spans="1:4" ht="15.75" x14ac:dyDescent="0.25">
      <c r="A27" s="15" t="s">
        <v>32</v>
      </c>
      <c r="B27" s="42">
        <v>2313.1999999999998</v>
      </c>
      <c r="C27" s="42">
        <v>46599.047619047611</v>
      </c>
      <c r="D27" s="43">
        <v>53118.888888888891</v>
      </c>
    </row>
    <row r="28" spans="1:4" ht="15.75" x14ac:dyDescent="0.25">
      <c r="A28" s="15" t="s">
        <v>34</v>
      </c>
      <c r="B28" s="49"/>
      <c r="C28" s="42">
        <v>5500</v>
      </c>
      <c r="D28" s="43">
        <v>6000</v>
      </c>
    </row>
    <row r="29" spans="1:4" ht="15.75" x14ac:dyDescent="0.25">
      <c r="A29" s="15" t="s">
        <v>33</v>
      </c>
      <c r="B29" s="42">
        <v>200</v>
      </c>
      <c r="C29" s="42">
        <v>1500</v>
      </c>
      <c r="D29" s="43">
        <v>2000</v>
      </c>
    </row>
    <row r="30" spans="1:4" ht="31.5" x14ac:dyDescent="0.25">
      <c r="A30" s="15" t="s">
        <v>37</v>
      </c>
      <c r="B30" s="42">
        <v>6533.333333333333</v>
      </c>
      <c r="C30" s="42"/>
      <c r="D30" s="43"/>
    </row>
    <row r="31" spans="1:4" ht="15.75" x14ac:dyDescent="0.25">
      <c r="A31" s="15"/>
      <c r="B31" s="42"/>
      <c r="C31" s="42"/>
      <c r="D31" s="43"/>
    </row>
    <row r="32" spans="1:4" ht="15.75" x14ac:dyDescent="0.25">
      <c r="A32" s="22" t="s">
        <v>42</v>
      </c>
      <c r="B32" s="42"/>
      <c r="C32" s="42">
        <v>15000</v>
      </c>
      <c r="D32" s="43">
        <v>15000</v>
      </c>
    </row>
    <row r="33" spans="1:4" ht="15.75" x14ac:dyDescent="0.25">
      <c r="A33" s="22"/>
      <c r="B33" s="30"/>
      <c r="C33" s="30"/>
      <c r="D33" s="31"/>
    </row>
    <row r="34" spans="1:4" ht="26.25" customHeight="1" x14ac:dyDescent="0.25">
      <c r="A34" s="24" t="s">
        <v>7</v>
      </c>
      <c r="B34" s="32">
        <f>SUM(B26:B33)</f>
        <v>9046.5333333333328</v>
      </c>
      <c r="C34" s="32">
        <f>SUM(C26:C33)</f>
        <v>68599.047619047604</v>
      </c>
      <c r="D34" s="33">
        <f>SUM(D26:D33)</f>
        <v>76118.888888888891</v>
      </c>
    </row>
    <row r="35" spans="1:4" ht="28.5" customHeight="1" x14ac:dyDescent="0.25">
      <c r="A35" s="51" t="s">
        <v>12</v>
      </c>
      <c r="B35" s="52"/>
      <c r="C35" s="52"/>
      <c r="D35" s="53"/>
    </row>
    <row r="36" spans="1:4" ht="15.75" x14ac:dyDescent="0.25">
      <c r="A36" s="25"/>
      <c r="B36" s="34"/>
      <c r="C36" s="34"/>
      <c r="D36" s="35"/>
    </row>
    <row r="37" spans="1:4" ht="15.75" x14ac:dyDescent="0.25">
      <c r="A37" s="36" t="s">
        <v>35</v>
      </c>
      <c r="B37" s="34"/>
      <c r="C37" s="38">
        <v>25000</v>
      </c>
      <c r="D37" s="39">
        <v>25000</v>
      </c>
    </row>
    <row r="38" spans="1:4" ht="15.75" x14ac:dyDescent="0.25">
      <c r="A38" s="25"/>
      <c r="B38" s="34"/>
      <c r="C38" s="34"/>
      <c r="D38" s="35"/>
    </row>
    <row r="39" spans="1:4" ht="15.75" x14ac:dyDescent="0.25">
      <c r="A39" s="25"/>
      <c r="B39" s="34"/>
      <c r="C39" s="34"/>
      <c r="D39" s="35"/>
    </row>
    <row r="40" spans="1:4" ht="15.75" x14ac:dyDescent="0.25">
      <c r="A40" s="25"/>
      <c r="B40" s="34"/>
      <c r="C40" s="34"/>
      <c r="D40" s="35"/>
    </row>
    <row r="41" spans="1:4" ht="22.5" customHeight="1" x14ac:dyDescent="0.25">
      <c r="A41" s="24" t="s">
        <v>7</v>
      </c>
      <c r="B41" s="32">
        <f>SUM(B36:B40)</f>
        <v>0</v>
      </c>
      <c r="C41" s="32">
        <f t="shared" ref="C41:D41" si="1">SUM(C36:C40)</f>
        <v>25000</v>
      </c>
      <c r="D41" s="33">
        <f t="shared" si="1"/>
        <v>25000</v>
      </c>
    </row>
    <row r="42" spans="1:4" ht="27" customHeight="1" x14ac:dyDescent="0.25">
      <c r="A42" s="51" t="s">
        <v>16</v>
      </c>
      <c r="B42" s="52"/>
      <c r="C42" s="52"/>
      <c r="D42" s="53"/>
    </row>
    <row r="43" spans="1:4" ht="27" customHeight="1" x14ac:dyDescent="0.25">
      <c r="A43" s="15" t="s">
        <v>41</v>
      </c>
      <c r="B43" s="8"/>
      <c r="C43" s="30">
        <v>150000</v>
      </c>
      <c r="D43" s="31">
        <v>270000</v>
      </c>
    </row>
    <row r="44" spans="1:4" ht="15.75" x14ac:dyDescent="0.25">
      <c r="A44" s="15" t="s">
        <v>39</v>
      </c>
      <c r="B44" s="8"/>
      <c r="C44" s="30"/>
      <c r="D44" s="31"/>
    </row>
    <row r="45" spans="1:4" ht="15.75" x14ac:dyDescent="0.25">
      <c r="A45" s="15" t="s">
        <v>40</v>
      </c>
      <c r="B45" s="30"/>
      <c r="C45" s="30"/>
      <c r="D45" s="31"/>
    </row>
    <row r="46" spans="1:4" ht="15.75" x14ac:dyDescent="0.25">
      <c r="A46" s="15" t="s">
        <v>46</v>
      </c>
      <c r="B46" s="30"/>
      <c r="C46" s="42">
        <v>8333.3333333333339</v>
      </c>
      <c r="D46" s="42">
        <v>8333.3333333333339</v>
      </c>
    </row>
    <row r="47" spans="1:4" ht="15.75" x14ac:dyDescent="0.25">
      <c r="A47" s="15"/>
      <c r="B47" s="30"/>
      <c r="C47" s="30"/>
      <c r="D47" s="31"/>
    </row>
    <row r="48" spans="1:4" ht="15.75" x14ac:dyDescent="0.25">
      <c r="A48" s="15"/>
      <c r="B48" s="30"/>
      <c r="C48" s="30"/>
      <c r="D48" s="31"/>
    </row>
    <row r="49" spans="1:4" ht="15.75" x14ac:dyDescent="0.25">
      <c r="A49" s="15"/>
      <c r="B49" s="30"/>
      <c r="C49" s="30"/>
      <c r="D49" s="31"/>
    </row>
    <row r="50" spans="1:4" ht="22.5" customHeight="1" x14ac:dyDescent="0.25">
      <c r="A50" s="24" t="s">
        <v>7</v>
      </c>
      <c r="B50" s="32">
        <f>SUM(B44:B49)</f>
        <v>0</v>
      </c>
      <c r="C50" s="32">
        <f>SUM(C43:C49)</f>
        <v>158333.33333333334</v>
      </c>
      <c r="D50" s="32">
        <f>SUM(D43:D49)</f>
        <v>278333.33333333331</v>
      </c>
    </row>
    <row r="51" spans="1:4" ht="29.25" customHeight="1" thickBot="1" x14ac:dyDescent="0.3">
      <c r="A51" s="26" t="s">
        <v>9</v>
      </c>
      <c r="B51" s="7">
        <f>B50+B41+B34+B24</f>
        <v>23429.412905979465</v>
      </c>
      <c r="C51" s="7">
        <f>C50+C41+C34+C24</f>
        <v>672000.73652248713</v>
      </c>
      <c r="D51" s="27">
        <f>D50+D41+D34+D24</f>
        <v>816643.53837176412</v>
      </c>
    </row>
    <row r="52" spans="1:4" ht="15.75" x14ac:dyDescent="0.25">
      <c r="A52" s="9"/>
      <c r="B52" s="10"/>
      <c r="C52" s="11"/>
      <c r="D52" s="11"/>
    </row>
    <row r="53" spans="1:4" ht="15.75" x14ac:dyDescent="0.25">
      <c r="A53" s="12"/>
      <c r="B53" s="12"/>
      <c r="C53" s="12"/>
      <c r="D53" s="12"/>
    </row>
    <row r="54" spans="1:4" ht="15.75" x14ac:dyDescent="0.25">
      <c r="A54" s="12"/>
      <c r="B54" s="12"/>
      <c r="C54" s="12"/>
      <c r="D54" s="12"/>
    </row>
    <row r="55" spans="1:4" ht="15.75" x14ac:dyDescent="0.25">
      <c r="A55" s="12"/>
      <c r="B55" s="12"/>
      <c r="C55" s="12"/>
      <c r="D55" s="12"/>
    </row>
  </sheetData>
  <mergeCells count="15">
    <mergeCell ref="B6:D6"/>
    <mergeCell ref="A1:D1"/>
    <mergeCell ref="A2:D2"/>
    <mergeCell ref="B3:D3"/>
    <mergeCell ref="B4:D4"/>
    <mergeCell ref="B5:D5"/>
    <mergeCell ref="A25:D25"/>
    <mergeCell ref="A35:D35"/>
    <mergeCell ref="A42:D42"/>
    <mergeCell ref="B7:D7"/>
    <mergeCell ref="B8:D8"/>
    <mergeCell ref="B9:D9"/>
    <mergeCell ref="B10:C10"/>
    <mergeCell ref="A11:D11"/>
    <mergeCell ref="A15:D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1" sqref="K31"/>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reasury Document" ma:contentTypeID="0x010100C1F664D0940F85469AA434981483399000F4DE3D0581DC214CAE2C0C5F81A0F4A1" ma:contentTypeVersion="17832" ma:contentTypeDescription="" ma:contentTypeScope="" ma:versionID="8ba7f7f138b90c1597e7d1ba8af8f7a0">
  <xsd:schema xmlns:xsd="http://www.w3.org/2001/XMLSchema" xmlns:xs="http://www.w3.org/2001/XMLSchema" xmlns:p="http://schemas.microsoft.com/office/2006/metadata/properties" xmlns:ns1="http://schemas.microsoft.com/sharepoint/v3" xmlns:ns2="0f563589-9cf9-4143-b1eb-fb0534803d38" xmlns:ns3="768d4202-dccb-4ec8-a008-7abfadedbb89" targetNamespace="http://schemas.microsoft.com/office/2006/metadata/properties" ma:root="true" ma:fieldsID="8d642d00000b9e0bea28e7de4a21388a" ns1:_="" ns2:_="" ns3:_="">
    <xsd:import namespace="http://schemas.microsoft.com/sharepoint/v3"/>
    <xsd:import namespace="0f563589-9cf9-4143-b1eb-fb0534803d38"/>
    <xsd:import namespace="768d4202-dccb-4ec8-a008-7abfadedbb89"/>
    <xsd:element name="properties">
      <xsd:complexType>
        <xsd:sequence>
          <xsd:element name="documentManagement">
            <xsd:complexType>
              <xsd:all>
                <xsd:element ref="ns2:_dlc_DocId" minOccurs="0"/>
                <xsd:element ref="ns2:_dlc_DocIdUrl" minOccurs="0"/>
                <xsd:element ref="ns2:_dlc_DocIdPersistId" minOccurs="0"/>
                <xsd:element ref="ns3:lb508a4dc5e84436a0fe496b536466aa" minOccurs="0"/>
                <xsd:element ref="ns2:TaxCatchAll" minOccurs="0"/>
                <xsd:element ref="ns2:TaxCatchAllLabel"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563589-9cf9-4143-b1eb-fb0534803d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744a181c-ef96-49fb-bb25-caaa70f3be67}" ma:internalName="TaxCatchAll" ma:showField="CatchAllData" ma:web="768d4202-dccb-4ec8-a008-7abfadedbb8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744a181c-ef96-49fb-bb25-caaa70f3be67}" ma:internalName="TaxCatchAllLabel" ma:readOnly="true" ma:showField="CatchAllDataLabel" ma:web="768d4202-dccb-4ec8-a008-7abfadedbb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8d4202-dccb-4ec8-a008-7abfadedbb89" elementFormDefault="qualified">
    <xsd:import namespace="http://schemas.microsoft.com/office/2006/documentManagement/types"/>
    <xsd:import namespace="http://schemas.microsoft.com/office/infopath/2007/PartnerControls"/>
    <xsd:element name="lb508a4dc5e84436a0fe496b536466aa" ma:index="11" nillable="true" ma:taxonomy="true" ma:internalName="lb508a4dc5e84436a0fe496b536466aa" ma:taxonomyFieldName="TSYRecordClass" ma:displayName="Record Class" ma:readOnly="false" ma:default="2;#TSY RA-8733 - Destroy 10 years after action completed|18609896-7c96-418c-bbc1-db3751e97ee3" ma:fieldId="{5b508a4d-c5e8-4436-a0fe-496b536466aa}" ma:sspId="77b7a547-5880-464f-83f8-cefe583c3af4" ma:termSetId="8c8a1de6-dea5-4e66-bd5a-b7b3daae0f3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spe:Receivers>
</file>

<file path=customXml/item3.xml><?xml version="1.0" encoding="utf-8"?>
<?mso-contentType ?>
<p:Policy xmlns:p="office.server.policy" id="" local="true">
  <p:Name>Treasury Document</p:Name>
  <p:Description/>
  <p:Statement/>
  <p:PolicyItems>
    <p:PolicyItem featureId="Microsoft.Office.RecordsManagement.PolicyFeatures.PolicyAudit" staticId="0x010100C1F664D0940F85469AA4349814833990|1757814118" UniqueId="99e9c385-4551-4564-9f26-636b8fa6da1c">
      <p:Name>Auditing</p:Name>
      <p:Description>Audits user actions on documents and list items to the Audit Log.</p:Description>
      <p:CustomData>
        <Audit>
          <Update/>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b508a4dc5e84436a0fe496b536466aa xmlns="768d4202-dccb-4ec8-a008-7abfadedbb89">
      <Terms xmlns="http://schemas.microsoft.com/office/infopath/2007/PartnerControls">
        <TermInfo xmlns="http://schemas.microsoft.com/office/infopath/2007/PartnerControls">
          <TermName xmlns="http://schemas.microsoft.com/office/infopath/2007/PartnerControls">TSY RA-8733 - Destroy 10 years after action completed</TermName>
          <TermId xmlns="http://schemas.microsoft.com/office/infopath/2007/PartnerControls">18609896-7c96-418c-bbc1-db3751e97ee3</TermId>
        </TermInfo>
      </Terms>
    </lb508a4dc5e84436a0fe496b536466aa>
    <TaxCatchAll xmlns="0f563589-9cf9-4143-b1eb-fb0534803d38">
      <Value>2</Value>
    </TaxCatchAll>
    <_dlc_DocId xmlns="0f563589-9cf9-4143-b1eb-fb0534803d38">2019MINS-957875958-164</_dlc_DocId>
    <_dlc_DocIdUrl xmlns="0f563589-9cf9-4143-b1eb-fb0534803d38">
      <Url>http://tweb/sites/mins/activity/prebudget/_layouts/15/DocIdRedir.aspx?ID=2019MINS-957875958-164</Url>
      <Description>2019MINS-957875958-164</Description>
    </_dlc_DocIdUrl>
  </documentManagement>
</p:properties>
</file>

<file path=customXml/itemProps1.xml><?xml version="1.0" encoding="utf-8"?>
<ds:datastoreItem xmlns:ds="http://schemas.openxmlformats.org/officeDocument/2006/customXml" ds:itemID="{495BB631-98AD-4915-8E46-AE4E9A662BA6}"/>
</file>

<file path=customXml/itemProps2.xml><?xml version="1.0" encoding="utf-8"?>
<ds:datastoreItem xmlns:ds="http://schemas.openxmlformats.org/officeDocument/2006/customXml" ds:itemID="{228444A5-3B70-4FF8-9378-8FE88EA88010}">
  <ds:schemaRefs>
    <ds:schemaRef ds:uri="http://schemas.microsoft.com/sharepoint/events"/>
  </ds:schemaRefs>
</ds:datastoreItem>
</file>

<file path=customXml/itemProps3.xml><?xml version="1.0" encoding="utf-8"?>
<ds:datastoreItem xmlns:ds="http://schemas.openxmlformats.org/officeDocument/2006/customXml" ds:itemID="{35F8C1B2-E7F8-42F4-84B2-994212F88302}">
  <ds:schemaRefs>
    <ds:schemaRef ds:uri="office.server.policy"/>
  </ds:schemaRefs>
</ds:datastoreItem>
</file>

<file path=customXml/itemProps4.xml><?xml version="1.0" encoding="utf-8"?>
<ds:datastoreItem xmlns:ds="http://schemas.openxmlformats.org/officeDocument/2006/customXml" ds:itemID="{1808A491-1575-4427-B345-BBFD5C6FB5E6}">
  <ds:schemaRefs>
    <ds:schemaRef ds:uri="http://schemas.microsoft.com/sharepoint/v3/contenttype/forms"/>
  </ds:schemaRefs>
</ds:datastoreItem>
</file>

<file path=customXml/itemProps5.xml><?xml version="1.0" encoding="utf-8"?>
<ds:datastoreItem xmlns:ds="http://schemas.openxmlformats.org/officeDocument/2006/customXml" ds:itemID="{AA3DEF1A-922F-4D28-9BD4-7220B2C4F17F}">
  <ds:schemaRefs>
    <ds:schemaRef ds:uri="http://schemas.microsoft.com/sharepoint/v3"/>
    <ds:schemaRef ds:uri="http://purl.org/dc/dcmitype/"/>
    <ds:schemaRef ds:uri="http://purl.org/dc/elements/1.1/"/>
    <ds:schemaRef ds:uri="768d4202-dccb-4ec8-a008-7abfadedbb89"/>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f563589-9cf9-4143-b1eb-fb0534803d3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CONSOLIDATED BUDGET</vt:lpstr>
      <vt:lpstr>Provider Module</vt:lpstr>
      <vt:lpstr>Evidence Module</vt:lpstr>
      <vt:lpstr>Best Practice Module</vt:lpstr>
      <vt:lpstr>Workforce Module</vt:lpstr>
      <vt:lpstr>Participant Module</vt:lpstr>
      <vt:lpstr>Flightdeck Module</vt:lpstr>
      <vt:lpstr>Budget Justifications</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TIMERMANIS, Jane</dc:creator>
  <cp:lastModifiedBy>Denness, Bonnie</cp:lastModifiedBy>
  <dcterms:created xsi:type="dcterms:W3CDTF">2018-10-23T05:47:50Z</dcterms:created>
  <dcterms:modified xsi:type="dcterms:W3CDTF">2019-01-31T05:26:07Z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0x010100C1F664D0940F85469AA434981483399000F4DE3D0581DC214CAE2C0C5F81A0F4A1</vt:lpwstr>
  </property>
  <property fmtid="{D5CDD505-2E9C-101B-9397-08002B2CF9AE}" pid="3" name="TSYRecordClass">
    <vt:lpwstr>2;#TSY RA-8733 - Destroy 10 years after action completed|18609896-7c96-418c-bbc1-db3751e97ee3</vt:lpwstr>
  </property>
  <property fmtid="{D5CDD505-2E9C-101B-9397-08002B2CF9AE}" pid="4" name="_dlc_DocIdItemGuid">
    <vt:lpwstr>c09d7200-bfcd-4afb-965d-3144cd9b1c47</vt:lpwstr>
  </property>
</Properties>
</file>